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630" yWindow="135" windowWidth="19440" windowHeight="15000" firstSheet="2" activeTab="6"/>
  </bookViews>
  <sheets>
    <sheet name="баланс эл. энергии и мощности" sheetId="1" r:id="rId1"/>
    <sheet name="уровень нормативных потерь " sheetId="3" r:id="rId2"/>
    <sheet name="размер фактических потерь" sheetId="4" r:id="rId3"/>
    <sheet name="решение РСТ НО " sheetId="5" r:id="rId4"/>
    <sheet name="затраты на покупку потерь" sheetId="7" r:id="rId5"/>
    <sheet name="мероприятия по снижению потерь" sheetId="8" r:id="rId6"/>
    <sheet name=" эл -ия для компенсации потерь " sheetId="9" r:id="rId7"/>
  </sheets>
  <externalReferences>
    <externalReference r:id="rId8"/>
    <externalReference r:id="rId9"/>
  </externalReferences>
  <definedNames>
    <definedName name="god">[1]Титульный!$M$5</definedName>
  </definedNames>
  <calcPr calcId="125725"/>
</workbook>
</file>

<file path=xl/calcChain.xml><?xml version="1.0" encoding="utf-8"?>
<calcChain xmlns="http://schemas.openxmlformats.org/spreadsheetml/2006/main">
  <c r="D8" i="4"/>
  <c r="F8"/>
  <c r="G8"/>
  <c r="C8"/>
  <c r="D6"/>
  <c r="F6"/>
  <c r="G6"/>
  <c r="C6"/>
  <c r="F7"/>
  <c r="G7"/>
  <c r="D7"/>
  <c r="J28" i="1"/>
  <c r="I28"/>
  <c r="G28"/>
  <c r="C9" i="9"/>
  <c r="D7" i="1"/>
  <c r="J46"/>
  <c r="I46"/>
  <c r="H46"/>
  <c r="G46"/>
  <c r="F46"/>
  <c r="C7" i="4" l="1"/>
  <c r="F36" i="1"/>
  <c r="F35"/>
  <c r="F34"/>
  <c r="F33"/>
  <c r="F32"/>
  <c r="F31"/>
  <c r="F29" l="1"/>
  <c r="F26" l="1"/>
  <c r="F25"/>
  <c r="F24"/>
  <c r="H19"/>
  <c r="H18" s="1"/>
  <c r="J9"/>
  <c r="I9"/>
  <c r="H9"/>
  <c r="G9"/>
  <c r="F9"/>
  <c r="G18" l="1"/>
  <c r="G27" s="1"/>
  <c r="F18"/>
  <c r="H30"/>
  <c r="H27"/>
  <c r="G30" l="1"/>
  <c r="H37"/>
  <c r="I19" l="1"/>
  <c r="I18" s="1"/>
  <c r="G37" l="1"/>
  <c r="I27"/>
  <c r="I30" s="1"/>
  <c r="J19" s="1"/>
  <c r="J18" s="1"/>
  <c r="J27" l="1"/>
  <c r="I37"/>
  <c r="F27" l="1"/>
  <c r="F28" s="1"/>
  <c r="J37"/>
  <c r="J30"/>
  <c r="F37" l="1"/>
  <c r="F30"/>
  <c r="F38" s="1"/>
  <c r="F40" s="1"/>
  <c r="F39" s="1"/>
</calcChain>
</file>

<file path=xl/sharedStrings.xml><?xml version="1.0" encoding="utf-8"?>
<sst xmlns="http://schemas.openxmlformats.org/spreadsheetml/2006/main" count="194" uniqueCount="132">
  <si>
    <t>Баланс электрической энергии по сетям ВН, СНI, СНII и НН</t>
  </si>
  <si>
    <t>№ п/п</t>
  </si>
  <si>
    <t>Показатели</t>
  </si>
  <si>
    <t>Всего</t>
  </si>
  <si>
    <t>ВН</t>
  </si>
  <si>
    <t>СНI</t>
  </si>
  <si>
    <t>СНII</t>
  </si>
  <si>
    <t>НН</t>
  </si>
  <si>
    <t>1</t>
  </si>
  <si>
    <t xml:space="preserve">Поступление эл.энергии в сеть , ВСЕГО </t>
  </si>
  <si>
    <t>1.1</t>
  </si>
  <si>
    <t>из смежной сети, всего</t>
  </si>
  <si>
    <t>1.1.1</t>
  </si>
  <si>
    <t>в том числе из сети</t>
  </si>
  <si>
    <t>1.1.2</t>
  </si>
  <si>
    <t>1.1.3</t>
  </si>
  <si>
    <t>1.1.4</t>
  </si>
  <si>
    <t>СН2</t>
  </si>
  <si>
    <t>1.2</t>
  </si>
  <si>
    <t>от электростанций ПЭ (ЭСО)</t>
  </si>
  <si>
    <t>1.3</t>
  </si>
  <si>
    <t>от других поставщиков (в т.ч. с оптового рынка)</t>
  </si>
  <si>
    <t>1.4</t>
  </si>
  <si>
    <t>поступление эл. энергии от других организаций</t>
  </si>
  <si>
    <t>2</t>
  </si>
  <si>
    <t xml:space="preserve">Потери электроэнергии в сети </t>
  </si>
  <si>
    <t>2.1</t>
  </si>
  <si>
    <t>то же в % (п.1.1/п.1.3)</t>
  </si>
  <si>
    <t>3</t>
  </si>
  <si>
    <t>Расход электроэнергии на производственные и хозяйственные нужды</t>
  </si>
  <si>
    <t>4</t>
  </si>
  <si>
    <t xml:space="preserve">Полезный отпуск из сети </t>
  </si>
  <si>
    <t>4.1</t>
  </si>
  <si>
    <t>в т.ч.                                                                                    собственным потребителям ЭСО</t>
  </si>
  <si>
    <t>4.1.1</t>
  </si>
  <si>
    <t>из них:</t>
  </si>
  <si>
    <t>4.1.2</t>
  </si>
  <si>
    <t>потребителям, присоединенным к центру питания</t>
  </si>
  <si>
    <t>4.1.3</t>
  </si>
  <si>
    <t>на генераторном напряжении</t>
  </si>
  <si>
    <t>4.2</t>
  </si>
  <si>
    <t>потребителям оптового рынка</t>
  </si>
  <si>
    <t>4.3</t>
  </si>
  <si>
    <t>сальдо переток в другие организации</t>
  </si>
  <si>
    <t>4.3.1</t>
  </si>
  <si>
    <t>справочно проверка</t>
  </si>
  <si>
    <t>4.3.2</t>
  </si>
  <si>
    <t>справочно доля сторонних</t>
  </si>
  <si>
    <t>4.3.3</t>
  </si>
  <si>
    <t>поступление на сторонних</t>
  </si>
  <si>
    <t>4.3.4</t>
  </si>
  <si>
    <t>потери сторонних</t>
  </si>
  <si>
    <t xml:space="preserve">Уполномоченный по делу                                                                                  </t>
  </si>
  <si>
    <t>Электрическая мощность по диапазонам напряжения ЭСО  (региональной электрической сети)</t>
  </si>
  <si>
    <t>СН1</t>
  </si>
  <si>
    <t>СН11</t>
  </si>
  <si>
    <t xml:space="preserve">Поступление мощности в сеть ВСЕГО </t>
  </si>
  <si>
    <t>1.1.1.1</t>
  </si>
  <si>
    <t>1.1.1.2</t>
  </si>
  <si>
    <t>1.1.1.3</t>
  </si>
  <si>
    <t xml:space="preserve">от электростанций ПЭ </t>
  </si>
  <si>
    <t xml:space="preserve">от других организаций </t>
  </si>
  <si>
    <t xml:space="preserve">Потери в сети </t>
  </si>
  <si>
    <t>то же в %</t>
  </si>
  <si>
    <t>Мощность на производственные и хозяйственные нужды</t>
  </si>
  <si>
    <t>Полезный отпуск мощности потребителям</t>
  </si>
  <si>
    <t xml:space="preserve">в т.ч.                                                                                                                      Заявленная (расчетная) мощность собственных потребителей, пользующихся региональными электрическими сетями </t>
  </si>
  <si>
    <t>Заявленная (расчетная) мощность потребителей оптового рынка</t>
  </si>
  <si>
    <t xml:space="preserve"> в другие организации</t>
  </si>
  <si>
    <t>19  "г"  - Баланс электрической энергии и мощности</t>
  </si>
  <si>
    <t>19  "г"  - Уровень нормативных потерь электроэнергии на текущий период</t>
  </si>
  <si>
    <t>19  "г"  -  Размер фактических потерь  по уровням напряжений</t>
  </si>
  <si>
    <t>Ед.изм.</t>
  </si>
  <si>
    <t>Кол-во</t>
  </si>
  <si>
    <t>Цена за ед.изм.           (без НДС)</t>
  </si>
  <si>
    <t xml:space="preserve">Стоимость , всего </t>
  </si>
  <si>
    <t>(с НДС)</t>
  </si>
  <si>
    <t xml:space="preserve">ВН электроэнергия по 1 ценовой категории за январь </t>
  </si>
  <si>
    <t>кВт/ч</t>
  </si>
  <si>
    <t xml:space="preserve">ВН электроэнергия по 1 ценовой категории за февраль </t>
  </si>
  <si>
    <t xml:space="preserve">ВН электроэнергия по 1 ценовой категории за март </t>
  </si>
  <si>
    <t xml:space="preserve">ВН электроэнергия по 1 ценовой категории за апрель </t>
  </si>
  <si>
    <t xml:space="preserve">ВН электроэнергия по 1 ценовой категории за май </t>
  </si>
  <si>
    <t xml:space="preserve">ВН электроэнергия по 1 ценовой категории за июнь </t>
  </si>
  <si>
    <t xml:space="preserve">ВН электроэнергия по 1 ценовой категории за июль </t>
  </si>
  <si>
    <t xml:space="preserve">ВН электроэнергия по 1 ценовой категории за август </t>
  </si>
  <si>
    <t xml:space="preserve">ВН электроэнергия по 1 ценовой категории за сентябрь </t>
  </si>
  <si>
    <t xml:space="preserve">ВН электроэнергия по 1 ценовой категории за октябрь </t>
  </si>
  <si>
    <t xml:space="preserve">ВН электроэнергия по 1 ценовой категории за ноябрь </t>
  </si>
  <si>
    <t xml:space="preserve">ВН электроэнергия по 1 ценовой категории за декабрь </t>
  </si>
  <si>
    <t xml:space="preserve">производится у гарантирующего поставщика ПАО «ТНС энерго Нижний Новгород» </t>
  </si>
  <si>
    <t xml:space="preserve">Закупка электрической энергии для компенсации потерь в сетях ФКП «Завод имени Я.М. Свердлова» </t>
  </si>
  <si>
    <t>ФКП «Завод имени Я.М.Свердлова» не имеет затрат на покупку потерь в собственных сетях.</t>
  </si>
  <si>
    <t>Уровень потерь электрической энергии при ее передаче по электрическим сетям</t>
  </si>
  <si>
    <t xml:space="preserve">% </t>
  </si>
  <si>
    <t xml:space="preserve">ПРИЛОЖЕНИЕ 3 </t>
  </si>
  <si>
    <t xml:space="preserve">к решению региональной службы </t>
  </si>
  <si>
    <r>
      <t xml:space="preserve">Уровень потерь электрической энергии при ее передаче по электрическим сетям - </t>
    </r>
    <r>
      <rPr>
        <b/>
        <sz val="14"/>
        <color theme="1"/>
        <rFont val="Calibri"/>
        <family val="2"/>
        <charset val="204"/>
        <scheme val="minor"/>
      </rPr>
      <t>3,62%,</t>
    </r>
  </si>
  <si>
    <t xml:space="preserve">                                                                                                                                                                                                                          "Об установлении индивидуальных тарифов  на услуги по передаче электрической энергии для взаиморасчетов</t>
  </si>
  <si>
    <t xml:space="preserve">                                                                                                                                                                                                           между ФЕДЕРАЛЬНЫМ КАЗЕННЫМ ПРЕДПРИЯТИЕМ «ЗАВОД ИМЕНИ Я.М.СВЕРДЛОВА»  (ИНН 5249002485),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</si>
  <si>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Дзержинск Нижегородской области, и публичным акционерным обществом «Межрегиональная распределительная сетевая компания Центра</t>
  </si>
  <si>
    <t>распределительная сетевая компания Центра   и Приволжья» (ИНН 5260200603), г. Нижний Новгород</t>
  </si>
  <si>
    <t>Наименование сетевой организации в Нижегородской области</t>
  </si>
  <si>
    <t>Год</t>
  </si>
  <si>
    <t>Базовый уровень подконтрольных расходов</t>
  </si>
  <si>
    <t>Индекс эффективности подконтрольных расходов</t>
  </si>
  <si>
    <t>Коэффициент эластичности подконтрольных расходов по количеству активов</t>
  </si>
  <si>
    <t xml:space="preserve">Показатель средней продолжительности прекращения передачи электрической энергии на точку поставки </t>
  </si>
  <si>
    <t xml:space="preserve">Показатель средней частоты прекращения передачи электрической энергии на точку поставки </t>
  </si>
  <si>
    <t xml:space="preserve">Показатель уровня качества оказываемых услуг </t>
  </si>
  <si>
    <t>млн. руб.</t>
  </si>
  <si>
    <t>%</t>
  </si>
  <si>
    <t xml:space="preserve">час </t>
  </si>
  <si>
    <t xml:space="preserve">шт </t>
  </si>
  <si>
    <t>1.</t>
  </si>
  <si>
    <t>ФЕДЕРАЛЬНОЕ КАЗЕННОЕ ПРЕДПРИЯТИЕ «ЗАВОД ИМЕНИ Я.М.СВЕРДЛОВА»</t>
  </si>
  <si>
    <r>
      <t xml:space="preserve">(ИНН </t>
    </r>
    <r>
      <rPr>
        <sz val="9"/>
        <color rgb="FF000000"/>
        <rFont val="Times New Roman"/>
        <family val="1"/>
        <charset val="204"/>
      </rPr>
      <t>5249002485)</t>
    </r>
    <r>
      <rPr>
        <sz val="9"/>
        <color theme="1"/>
        <rFont val="Times New Roman"/>
        <family val="1"/>
        <charset val="204"/>
      </rPr>
      <t>,</t>
    </r>
  </si>
  <si>
    <t>г. Дзержинск Нижегородской области</t>
  </si>
  <si>
    <t>X</t>
  </si>
  <si>
    <t>Долгосрочные параметры регулирования для ФЕДЕРАЛЬНОГО КАЗЕННОГО ПРЕДПРИЯТИЯ</t>
  </si>
  <si>
    <r>
      <t xml:space="preserve">«ЗАВОД ИМЕНИ Я.М.СВЕРДЛОВА» (ИНН </t>
    </r>
    <r>
      <rPr>
        <sz val="12"/>
        <color rgb="FF000000"/>
        <rFont val="Times New Roman"/>
        <family val="1"/>
        <charset val="204"/>
      </rPr>
      <t>5249002485)</t>
    </r>
    <r>
      <rPr>
        <sz val="12"/>
        <color theme="1"/>
        <rFont val="Times New Roman"/>
        <family val="1"/>
        <charset val="204"/>
      </rPr>
      <t>, г. Дзержинск Нижегородской области,</t>
    </r>
  </si>
  <si>
    <t xml:space="preserve">в отношении которого тарифы на услуги по передаче электрической энергии </t>
  </si>
  <si>
    <t>устанавливаются на основе долгосрочных параметров регулирования деятельности</t>
  </si>
  <si>
    <t xml:space="preserve">            от 19 декабря 2019 г. № 63/13</t>
  </si>
  <si>
    <t xml:space="preserve">    по тарифам Нижегородской области </t>
  </si>
  <si>
    <t>Факт  2021 год</t>
  </si>
  <si>
    <t>Факт 2021г.</t>
  </si>
  <si>
    <r>
      <t>согласно Приложению № 3 Решения  Региональной службы Нижегородской области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b/>
        <sz val="11"/>
        <color rgb="FFFF0000"/>
        <rFont val="Calibri"/>
        <family val="2"/>
        <charset val="204"/>
        <scheme val="minor"/>
      </rPr>
      <t>от 19.12.2019г. № 63/13</t>
    </r>
  </si>
  <si>
    <t>Информация о закупке электрической энергии для компенсации потерь в сетях и ее стоимости за 2021 год.</t>
  </si>
  <si>
    <t xml:space="preserve"> </t>
  </si>
  <si>
    <t xml:space="preserve">ВН электроэнергия по 1 ценовой категории за 2021 год </t>
  </si>
  <si>
    <t>\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</si>
</sst>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0"/>
    <numFmt numFmtId="166" formatCode="#,##0.000000000"/>
    <numFmt numFmtId="169" formatCode="#,##0.000"/>
  </numFmts>
  <fonts count="31">
    <font>
      <sz val="11"/>
      <color theme="1"/>
      <name val="Calibri"/>
      <family val="2"/>
      <charset val="204"/>
      <scheme val="minor"/>
    </font>
    <font>
      <b/>
      <u/>
      <sz val="10"/>
      <name val="Tahoma"/>
      <family val="2"/>
      <charset val="204"/>
    </font>
    <font>
      <b/>
      <sz val="10"/>
      <name val="Arial Cyr"/>
      <charset val="204"/>
    </font>
    <font>
      <sz val="1"/>
      <color indexed="9"/>
      <name val="Arial Cyr"/>
      <charset val="204"/>
    </font>
    <font>
      <sz val="10"/>
      <name val="Times New Roman CYR"/>
      <charset val="204"/>
    </font>
    <font>
      <sz val="9"/>
      <name val="Tahoma"/>
      <family val="2"/>
      <charset val="204"/>
    </font>
    <font>
      <b/>
      <sz val="9"/>
      <color indexed="55"/>
      <name val="Tahoma"/>
      <family val="2"/>
      <charset val="204"/>
    </font>
    <font>
      <i/>
      <sz val="9"/>
      <name val="Tahoma"/>
      <family val="2"/>
      <charset val="204"/>
    </font>
    <font>
      <sz val="11"/>
      <name val="Arial Cyr"/>
      <charset val="204"/>
    </font>
    <font>
      <sz val="10"/>
      <color indexed="9"/>
      <name val="Arial Cyr"/>
      <charset val="204"/>
    </font>
    <font>
      <sz val="10"/>
      <color indexed="9"/>
      <name val="Tahoma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8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0" xfId="0" applyFont="1"/>
    <xf numFmtId="49" fontId="6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inden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indent="2"/>
    </xf>
    <xf numFmtId="164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left" vertical="center" wrapText="1" indent="1"/>
    </xf>
    <xf numFmtId="49" fontId="5" fillId="0" borderId="1" xfId="0" applyNumberFormat="1" applyFont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4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 wrapText="1" indent="2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64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5" fillId="0" borderId="0" xfId="0" applyNumberFormat="1" applyFont="1"/>
    <xf numFmtId="0" fontId="5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4" fontId="15" fillId="0" borderId="5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vertical="top" wrapText="1"/>
    </xf>
    <xf numFmtId="3" fontId="16" fillId="0" borderId="5" xfId="0" applyNumberFormat="1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center" vertical="top" wrapText="1"/>
    </xf>
    <xf numFmtId="0" fontId="17" fillId="0" borderId="0" xfId="0" applyFont="1"/>
    <xf numFmtId="0" fontId="15" fillId="0" borderId="3" xfId="0" applyFont="1" applyBorder="1" applyAlignment="1">
      <alignment vertical="top" wrapText="1"/>
    </xf>
    <xf numFmtId="0" fontId="18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/>
    <xf numFmtId="0" fontId="22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wrapText="1"/>
    </xf>
    <xf numFmtId="0" fontId="18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3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27" fillId="7" borderId="9" xfId="0" applyFont="1" applyFill="1" applyBorder="1" applyAlignment="1">
      <alignment horizontal="center" wrapText="1"/>
    </xf>
    <xf numFmtId="4" fontId="0" fillId="0" borderId="0" xfId="0" applyNumberFormat="1"/>
    <xf numFmtId="169" fontId="16" fillId="0" borderId="5" xfId="0" applyNumberFormat="1" applyFont="1" applyBorder="1" applyAlignment="1">
      <alignment horizontal="center" vertical="top" wrapText="1"/>
    </xf>
    <xf numFmtId="0" fontId="28" fillId="8" borderId="0" xfId="0" applyFont="1" applyFill="1"/>
    <xf numFmtId="0" fontId="0" fillId="8" borderId="0" xfId="0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3" fillId="0" borderId="7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18" fillId="0" borderId="7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164" fontId="30" fillId="4" borderId="1" xfId="1" applyNumberFormat="1" applyFont="1" applyFill="1" applyBorder="1" applyAlignment="1">
      <alignment horizontal="center" vertical="center" wrapText="1"/>
    </xf>
    <xf numFmtId="164" fontId="30" fillId="0" borderId="1" xfId="1" applyNumberFormat="1" applyFont="1" applyBorder="1" applyAlignment="1">
      <alignment horizontal="center" vertical="center" wrapText="1"/>
    </xf>
    <xf numFmtId="164" fontId="30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vertical="top" wrapText="1"/>
    </xf>
  </cellXfs>
  <cellStyles count="2">
    <cellStyle name="Обычный" xfId="0" builtinId="0"/>
    <cellStyle name="Обычный_methodics230802-pril1-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4202\&#1054;&#1062;\_&#1054;&#1073;&#1097;&#1080;&#1077;%20&#1076;&#1086;&#1082;&#1091;&#1084;&#1077;&#1085;&#1090;&#1099;\&#1053;&#1040;&#1058;&#1040;&#1064;&#1040;\&#1090;&#1088;&#1072;&#1085;&#1089;&#1087;&#1086;&#1088;&#1090;&#1080;&#1088;&#1086;&#1074;&#1082;&#1072;%20&#1101;&#1083;.&#1101;&#1085;&#1077;&#1088;&#1075;&#1080;&#1080;\2020\&#1044;&#1086;&#1087;&#1086;&#1083;&#1085;&#1080;&#1090;&#1077;&#1083;&#1100;&#1085;&#1086;\1.4%201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246/&#1043;&#1050;&#1044;&#1087;&#1055;&#1080;&#1056;&#1069;&#1056;/&#1056;&#1086;&#1084;&#1072;&#1085;&#1086;&#1074;&#1072;%20&#1054;&#1042;/&#1084;&#1086;&#1080;%20&#1076;&#1086;&#1082;&#1091;&#1084;&#1077;&#1085;&#1090;&#1099;/&#1092;&#1086;&#1088;&#1084;&#1072;%2046/46%20&#1069;&#1056;/2021/&#1076;&#1083;&#1103;%20&#1088;&#1072;&#1089;&#1095;&#1077;&#1090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Расчёт расходов"/>
      <sheetName val="П1.15"/>
      <sheetName val="modBasicRanges"/>
      <sheetName val="Расшифровка расходов"/>
      <sheetName val="П1.16"/>
      <sheetName val="П1.17"/>
      <sheetName val="modfrmSecretCode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Проверка"/>
    </sheetNames>
    <sheetDataSet>
      <sheetData sheetId="0" refreshError="1"/>
      <sheetData sheetId="1" refreshError="1"/>
      <sheetData sheetId="2" refreshError="1">
        <row r="5">
          <cell r="M5">
            <v>2011</v>
          </cell>
        </row>
        <row r="20">
          <cell r="F20" t="str">
            <v>ФКП "Завод имени Я.М. Свердлова"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CommonProv"/>
      <sheetName val="Лог обновления"/>
      <sheetName val="Титульный"/>
      <sheetName val="tech"/>
      <sheetName val="TECHSHEET"/>
      <sheetName val="П1.4"/>
      <sheetName val="П1.5"/>
      <sheetName val="Расчёт расходов"/>
      <sheetName val="modBasicRanges"/>
      <sheetName val="Расшифровка расходов"/>
      <sheetName val="П1.16"/>
      <sheetName val="П1.17"/>
      <sheetName val="modfrmSecretCode"/>
      <sheetName val="П1.21.3"/>
      <sheetName val="П1.24"/>
      <sheetName val="П1.25"/>
      <sheetName val="Р.2.1"/>
      <sheetName val="Р.2.2"/>
      <sheetName val="modProv"/>
      <sheetName val="REESTR_ORG"/>
      <sheetName val="REESTR"/>
      <sheetName val="modSheetTitle"/>
      <sheetName val="modfrmMethod"/>
      <sheetName val="modApplyMethods"/>
      <sheetName val="modSheetCostsDetails"/>
      <sheetName val="modProvGeneralProc"/>
      <sheetName val="modInfo"/>
      <sheetName val="modCommandButton"/>
      <sheetName val="modUpdTemplMain"/>
      <sheetName val="modAuthorizationUtilities"/>
      <sheetName val="modUpdateStatus"/>
      <sheetName val="AUTHORIZATION"/>
      <sheetName val="modCommonProcedures"/>
      <sheetName val="modfrmCheckUpdates"/>
      <sheetName val="modfrmUpdateIsInProgress"/>
      <sheetName val="Комментарии"/>
      <sheetName val="Корректировки"/>
      <sheetName val="Критерии"/>
      <sheetName val="Долгосрочные параметры"/>
      <sheetName val="Договоры+У.Е."/>
      <sheetName val="Перечень объектов ЭСХ"/>
      <sheetName val="Крупный потребитель"/>
      <sheetName val="Прилож1 МУ 421-э"/>
      <sheetName val="Объемы_Факт"/>
      <sheetName val="П.1.6"/>
      <sheetName val="Плата ФСК"/>
      <sheetName val="РасчетАмортизации"/>
      <sheetName val="Налоги"/>
      <sheetName val="РасчетАреднойПлаты"/>
      <sheetName val="Расчет расходов на ПУ"/>
      <sheetName val="Замена ПУ физ. лицам"/>
      <sheetName val="Замена ПУ юр. лиц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9">
          <cell r="Q29">
            <v>0.39958176292158004</v>
          </cell>
          <cell r="S29">
            <v>2.2835985866637794</v>
          </cell>
          <cell r="T29">
            <v>6.9491865474340626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HA67"/>
  <sheetViews>
    <sheetView topLeftCell="D3" workbookViewId="0">
      <selection activeCell="M31" sqref="M31"/>
    </sheetView>
  </sheetViews>
  <sheetFormatPr defaultRowHeight="15"/>
  <cols>
    <col min="1" max="2" width="0" hidden="1" customWidth="1"/>
    <col min="3" max="3" width="3.5703125" hidden="1" customWidth="1"/>
    <col min="4" max="4" width="13.85546875" style="1" customWidth="1"/>
    <col min="5" max="5" width="39.28515625" customWidth="1"/>
    <col min="6" max="6" width="14" customWidth="1"/>
    <col min="7" max="7" width="9.85546875" customWidth="1"/>
    <col min="8" max="8" width="7.5703125" customWidth="1"/>
    <col min="9" max="9" width="11.7109375" customWidth="1"/>
    <col min="10" max="10" width="10.5703125" customWidth="1"/>
    <col min="43" max="45" width="9.140625" hidden="1" customWidth="1"/>
    <col min="46" max="46" width="6.28515625" customWidth="1"/>
    <col min="47" max="47" width="39.28515625" customWidth="1"/>
    <col min="48" max="79" width="9.140625" hidden="1" customWidth="1"/>
    <col min="80" max="131" width="0" hidden="1" customWidth="1"/>
    <col min="132" max="132" width="12.140625" customWidth="1"/>
    <col min="133" max="133" width="8.5703125" customWidth="1"/>
    <col min="134" max="134" width="7.5703125" customWidth="1"/>
    <col min="135" max="135" width="8.7109375" customWidth="1"/>
    <col min="136" max="136" width="10.5703125" customWidth="1"/>
    <col min="137" max="151" width="0" hidden="1" customWidth="1"/>
    <col min="152" max="152" width="12.140625" customWidth="1"/>
    <col min="153" max="153" width="8.28515625" customWidth="1"/>
    <col min="154" max="154" width="7.85546875" customWidth="1"/>
    <col min="157" max="171" width="0" hidden="1" customWidth="1"/>
    <col min="172" max="172" width="12.140625" customWidth="1"/>
    <col min="173" max="173" width="7.28515625" customWidth="1"/>
    <col min="174" max="174" width="7.42578125" customWidth="1"/>
    <col min="177" max="209" width="9.140625" hidden="1" customWidth="1"/>
    <col min="210" max="251" width="0" hidden="1" customWidth="1"/>
    <col min="252" max="252" width="12.140625" customWidth="1"/>
    <col min="253" max="253" width="6.85546875" customWidth="1"/>
    <col min="254" max="254" width="7.28515625" customWidth="1"/>
    <col min="257" max="257" width="12.140625" customWidth="1"/>
    <col min="258" max="258" width="7.7109375" customWidth="1"/>
    <col min="259" max="259" width="7.42578125" customWidth="1"/>
    <col min="262" max="262" width="12.140625" customWidth="1"/>
    <col min="263" max="264" width="6.85546875" customWidth="1"/>
    <col min="299" max="301" width="0" hidden="1" customWidth="1"/>
    <col min="302" max="302" width="6.28515625" customWidth="1"/>
    <col min="303" max="303" width="39.28515625" customWidth="1"/>
    <col min="304" max="387" width="0" hidden="1" customWidth="1"/>
    <col min="388" max="388" width="12.140625" customWidth="1"/>
    <col min="389" max="389" width="8.5703125" customWidth="1"/>
    <col min="390" max="390" width="7.5703125" customWidth="1"/>
    <col min="391" max="391" width="8.7109375" customWidth="1"/>
    <col min="392" max="392" width="10.5703125" customWidth="1"/>
    <col min="393" max="407" width="0" hidden="1" customWidth="1"/>
    <col min="408" max="408" width="12.140625" customWidth="1"/>
    <col min="409" max="409" width="8.28515625" customWidth="1"/>
    <col min="410" max="410" width="7.85546875" customWidth="1"/>
    <col min="413" max="427" width="0" hidden="1" customWidth="1"/>
    <col min="428" max="428" width="12.140625" customWidth="1"/>
    <col min="429" max="429" width="7.28515625" customWidth="1"/>
    <col min="430" max="430" width="7.42578125" customWidth="1"/>
    <col min="433" max="507" width="0" hidden="1" customWidth="1"/>
    <col min="508" max="508" width="12.140625" customWidth="1"/>
    <col min="509" max="509" width="6.85546875" customWidth="1"/>
    <col min="510" max="510" width="7.28515625" customWidth="1"/>
    <col min="513" max="513" width="12.140625" customWidth="1"/>
    <col min="514" max="514" width="7.7109375" customWidth="1"/>
    <col min="515" max="515" width="7.42578125" customWidth="1"/>
    <col min="518" max="518" width="12.140625" customWidth="1"/>
    <col min="519" max="520" width="6.85546875" customWidth="1"/>
    <col min="555" max="557" width="0" hidden="1" customWidth="1"/>
    <col min="558" max="558" width="6.28515625" customWidth="1"/>
    <col min="559" max="559" width="39.28515625" customWidth="1"/>
    <col min="560" max="643" width="0" hidden="1" customWidth="1"/>
    <col min="644" max="644" width="12.140625" customWidth="1"/>
    <col min="645" max="645" width="8.5703125" customWidth="1"/>
    <col min="646" max="646" width="7.5703125" customWidth="1"/>
    <col min="647" max="647" width="8.7109375" customWidth="1"/>
    <col min="648" max="648" width="10.5703125" customWidth="1"/>
    <col min="649" max="663" width="0" hidden="1" customWidth="1"/>
    <col min="664" max="664" width="12.140625" customWidth="1"/>
    <col min="665" max="665" width="8.28515625" customWidth="1"/>
    <col min="666" max="666" width="7.85546875" customWidth="1"/>
    <col min="669" max="683" width="0" hidden="1" customWidth="1"/>
    <col min="684" max="684" width="12.140625" customWidth="1"/>
    <col min="685" max="685" width="7.28515625" customWidth="1"/>
    <col min="686" max="686" width="7.42578125" customWidth="1"/>
    <col min="689" max="763" width="0" hidden="1" customWidth="1"/>
    <col min="764" max="764" width="12.140625" customWidth="1"/>
    <col min="765" max="765" width="6.85546875" customWidth="1"/>
    <col min="766" max="766" width="7.28515625" customWidth="1"/>
    <col min="769" max="769" width="12.140625" customWidth="1"/>
    <col min="770" max="770" width="7.7109375" customWidth="1"/>
    <col min="771" max="771" width="7.42578125" customWidth="1"/>
    <col min="774" max="774" width="12.140625" customWidth="1"/>
    <col min="775" max="776" width="6.85546875" customWidth="1"/>
    <col min="811" max="813" width="0" hidden="1" customWidth="1"/>
    <col min="814" max="814" width="6.28515625" customWidth="1"/>
    <col min="815" max="815" width="39.28515625" customWidth="1"/>
    <col min="816" max="899" width="0" hidden="1" customWidth="1"/>
    <col min="900" max="900" width="12.140625" customWidth="1"/>
    <col min="901" max="901" width="8.5703125" customWidth="1"/>
    <col min="902" max="902" width="7.5703125" customWidth="1"/>
    <col min="903" max="903" width="8.7109375" customWidth="1"/>
    <col min="904" max="904" width="10.5703125" customWidth="1"/>
    <col min="905" max="919" width="0" hidden="1" customWidth="1"/>
    <col min="920" max="920" width="12.140625" customWidth="1"/>
    <col min="921" max="921" width="8.28515625" customWidth="1"/>
    <col min="922" max="922" width="7.85546875" customWidth="1"/>
    <col min="925" max="939" width="0" hidden="1" customWidth="1"/>
    <col min="940" max="940" width="12.140625" customWidth="1"/>
    <col min="941" max="941" width="7.28515625" customWidth="1"/>
    <col min="942" max="942" width="7.42578125" customWidth="1"/>
    <col min="945" max="1019" width="0" hidden="1" customWidth="1"/>
    <col min="1020" max="1020" width="12.140625" customWidth="1"/>
    <col min="1021" max="1021" width="6.85546875" customWidth="1"/>
    <col min="1022" max="1022" width="7.28515625" customWidth="1"/>
    <col min="1025" max="1025" width="12.140625" customWidth="1"/>
    <col min="1026" max="1026" width="7.7109375" customWidth="1"/>
    <col min="1027" max="1027" width="7.42578125" customWidth="1"/>
    <col min="1030" max="1030" width="12.140625" customWidth="1"/>
    <col min="1031" max="1032" width="6.85546875" customWidth="1"/>
    <col min="1067" max="1069" width="0" hidden="1" customWidth="1"/>
    <col min="1070" max="1070" width="6.28515625" customWidth="1"/>
    <col min="1071" max="1071" width="39.28515625" customWidth="1"/>
    <col min="1072" max="1155" width="0" hidden="1" customWidth="1"/>
    <col min="1156" max="1156" width="12.140625" customWidth="1"/>
    <col min="1157" max="1157" width="8.5703125" customWidth="1"/>
    <col min="1158" max="1158" width="7.5703125" customWidth="1"/>
    <col min="1159" max="1159" width="8.7109375" customWidth="1"/>
    <col min="1160" max="1160" width="10.5703125" customWidth="1"/>
    <col min="1161" max="1175" width="0" hidden="1" customWidth="1"/>
    <col min="1176" max="1176" width="12.140625" customWidth="1"/>
    <col min="1177" max="1177" width="8.28515625" customWidth="1"/>
    <col min="1178" max="1178" width="7.85546875" customWidth="1"/>
    <col min="1181" max="1195" width="0" hidden="1" customWidth="1"/>
    <col min="1196" max="1196" width="12.140625" customWidth="1"/>
    <col min="1197" max="1197" width="7.28515625" customWidth="1"/>
    <col min="1198" max="1198" width="7.42578125" customWidth="1"/>
    <col min="1201" max="1275" width="0" hidden="1" customWidth="1"/>
    <col min="1276" max="1276" width="12.140625" customWidth="1"/>
    <col min="1277" max="1277" width="6.85546875" customWidth="1"/>
    <col min="1278" max="1278" width="7.28515625" customWidth="1"/>
    <col min="1281" max="1281" width="12.140625" customWidth="1"/>
    <col min="1282" max="1282" width="7.7109375" customWidth="1"/>
    <col min="1283" max="1283" width="7.42578125" customWidth="1"/>
    <col min="1286" max="1286" width="12.140625" customWidth="1"/>
    <col min="1287" max="1288" width="6.85546875" customWidth="1"/>
    <col min="1323" max="1325" width="0" hidden="1" customWidth="1"/>
    <col min="1326" max="1326" width="6.28515625" customWidth="1"/>
    <col min="1327" max="1327" width="39.28515625" customWidth="1"/>
    <col min="1328" max="1411" width="0" hidden="1" customWidth="1"/>
    <col min="1412" max="1412" width="12.140625" customWidth="1"/>
    <col min="1413" max="1413" width="8.5703125" customWidth="1"/>
    <col min="1414" max="1414" width="7.5703125" customWidth="1"/>
    <col min="1415" max="1415" width="8.7109375" customWidth="1"/>
    <col min="1416" max="1416" width="10.5703125" customWidth="1"/>
    <col min="1417" max="1431" width="0" hidden="1" customWidth="1"/>
    <col min="1432" max="1432" width="12.140625" customWidth="1"/>
    <col min="1433" max="1433" width="8.28515625" customWidth="1"/>
    <col min="1434" max="1434" width="7.85546875" customWidth="1"/>
    <col min="1437" max="1451" width="0" hidden="1" customWidth="1"/>
    <col min="1452" max="1452" width="12.140625" customWidth="1"/>
    <col min="1453" max="1453" width="7.28515625" customWidth="1"/>
    <col min="1454" max="1454" width="7.42578125" customWidth="1"/>
    <col min="1457" max="1531" width="0" hidden="1" customWidth="1"/>
    <col min="1532" max="1532" width="12.140625" customWidth="1"/>
    <col min="1533" max="1533" width="6.85546875" customWidth="1"/>
    <col min="1534" max="1534" width="7.28515625" customWidth="1"/>
    <col min="1537" max="1537" width="12.140625" customWidth="1"/>
    <col min="1538" max="1538" width="7.7109375" customWidth="1"/>
    <col min="1539" max="1539" width="7.42578125" customWidth="1"/>
    <col min="1542" max="1542" width="12.140625" customWidth="1"/>
    <col min="1543" max="1544" width="6.85546875" customWidth="1"/>
    <col min="1579" max="1581" width="0" hidden="1" customWidth="1"/>
    <col min="1582" max="1582" width="6.28515625" customWidth="1"/>
    <col min="1583" max="1583" width="39.28515625" customWidth="1"/>
    <col min="1584" max="1667" width="0" hidden="1" customWidth="1"/>
    <col min="1668" max="1668" width="12.140625" customWidth="1"/>
    <col min="1669" max="1669" width="8.5703125" customWidth="1"/>
    <col min="1670" max="1670" width="7.5703125" customWidth="1"/>
    <col min="1671" max="1671" width="8.7109375" customWidth="1"/>
    <col min="1672" max="1672" width="10.5703125" customWidth="1"/>
    <col min="1673" max="1687" width="0" hidden="1" customWidth="1"/>
    <col min="1688" max="1688" width="12.140625" customWidth="1"/>
    <col min="1689" max="1689" width="8.28515625" customWidth="1"/>
    <col min="1690" max="1690" width="7.85546875" customWidth="1"/>
    <col min="1693" max="1707" width="0" hidden="1" customWidth="1"/>
    <col min="1708" max="1708" width="12.140625" customWidth="1"/>
    <col min="1709" max="1709" width="7.28515625" customWidth="1"/>
    <col min="1710" max="1710" width="7.42578125" customWidth="1"/>
    <col min="1713" max="1787" width="0" hidden="1" customWidth="1"/>
    <col min="1788" max="1788" width="12.140625" customWidth="1"/>
    <col min="1789" max="1789" width="6.85546875" customWidth="1"/>
    <col min="1790" max="1790" width="7.28515625" customWidth="1"/>
    <col min="1793" max="1793" width="12.140625" customWidth="1"/>
    <col min="1794" max="1794" width="7.7109375" customWidth="1"/>
    <col min="1795" max="1795" width="7.42578125" customWidth="1"/>
    <col min="1798" max="1798" width="12.140625" customWidth="1"/>
    <col min="1799" max="1800" width="6.85546875" customWidth="1"/>
    <col min="1835" max="1837" width="0" hidden="1" customWidth="1"/>
    <col min="1838" max="1838" width="6.28515625" customWidth="1"/>
    <col min="1839" max="1839" width="39.28515625" customWidth="1"/>
    <col min="1840" max="1923" width="0" hidden="1" customWidth="1"/>
    <col min="1924" max="1924" width="12.140625" customWidth="1"/>
    <col min="1925" max="1925" width="8.5703125" customWidth="1"/>
    <col min="1926" max="1926" width="7.5703125" customWidth="1"/>
    <col min="1927" max="1927" width="8.7109375" customWidth="1"/>
    <col min="1928" max="1928" width="10.5703125" customWidth="1"/>
    <col min="1929" max="1943" width="0" hidden="1" customWidth="1"/>
    <col min="1944" max="1944" width="12.140625" customWidth="1"/>
    <col min="1945" max="1945" width="8.28515625" customWidth="1"/>
    <col min="1946" max="1946" width="7.85546875" customWidth="1"/>
    <col min="1949" max="1963" width="0" hidden="1" customWidth="1"/>
    <col min="1964" max="1964" width="12.140625" customWidth="1"/>
    <col min="1965" max="1965" width="7.28515625" customWidth="1"/>
    <col min="1966" max="1966" width="7.42578125" customWidth="1"/>
    <col min="1969" max="2043" width="0" hidden="1" customWidth="1"/>
    <col min="2044" max="2044" width="12.140625" customWidth="1"/>
    <col min="2045" max="2045" width="6.85546875" customWidth="1"/>
    <col min="2046" max="2046" width="7.28515625" customWidth="1"/>
    <col min="2049" max="2049" width="12.140625" customWidth="1"/>
    <col min="2050" max="2050" width="7.7109375" customWidth="1"/>
    <col min="2051" max="2051" width="7.42578125" customWidth="1"/>
    <col min="2054" max="2054" width="12.140625" customWidth="1"/>
    <col min="2055" max="2056" width="6.85546875" customWidth="1"/>
    <col min="2091" max="2093" width="0" hidden="1" customWidth="1"/>
    <col min="2094" max="2094" width="6.28515625" customWidth="1"/>
    <col min="2095" max="2095" width="39.28515625" customWidth="1"/>
    <col min="2096" max="2179" width="0" hidden="1" customWidth="1"/>
    <col min="2180" max="2180" width="12.140625" customWidth="1"/>
    <col min="2181" max="2181" width="8.5703125" customWidth="1"/>
    <col min="2182" max="2182" width="7.5703125" customWidth="1"/>
    <col min="2183" max="2183" width="8.7109375" customWidth="1"/>
    <col min="2184" max="2184" width="10.5703125" customWidth="1"/>
    <col min="2185" max="2199" width="0" hidden="1" customWidth="1"/>
    <col min="2200" max="2200" width="12.140625" customWidth="1"/>
    <col min="2201" max="2201" width="8.28515625" customWidth="1"/>
    <col min="2202" max="2202" width="7.85546875" customWidth="1"/>
    <col min="2205" max="2219" width="0" hidden="1" customWidth="1"/>
    <col min="2220" max="2220" width="12.140625" customWidth="1"/>
    <col min="2221" max="2221" width="7.28515625" customWidth="1"/>
    <col min="2222" max="2222" width="7.42578125" customWidth="1"/>
    <col min="2225" max="2299" width="0" hidden="1" customWidth="1"/>
    <col min="2300" max="2300" width="12.140625" customWidth="1"/>
    <col min="2301" max="2301" width="6.85546875" customWidth="1"/>
    <col min="2302" max="2302" width="7.28515625" customWidth="1"/>
    <col min="2305" max="2305" width="12.140625" customWidth="1"/>
    <col min="2306" max="2306" width="7.7109375" customWidth="1"/>
    <col min="2307" max="2307" width="7.42578125" customWidth="1"/>
    <col min="2310" max="2310" width="12.140625" customWidth="1"/>
    <col min="2311" max="2312" width="6.85546875" customWidth="1"/>
    <col min="2347" max="2349" width="0" hidden="1" customWidth="1"/>
    <col min="2350" max="2350" width="6.28515625" customWidth="1"/>
    <col min="2351" max="2351" width="39.28515625" customWidth="1"/>
    <col min="2352" max="2435" width="0" hidden="1" customWidth="1"/>
    <col min="2436" max="2436" width="12.140625" customWidth="1"/>
    <col min="2437" max="2437" width="8.5703125" customWidth="1"/>
    <col min="2438" max="2438" width="7.5703125" customWidth="1"/>
    <col min="2439" max="2439" width="8.7109375" customWidth="1"/>
    <col min="2440" max="2440" width="10.5703125" customWidth="1"/>
    <col min="2441" max="2455" width="0" hidden="1" customWidth="1"/>
    <col min="2456" max="2456" width="12.140625" customWidth="1"/>
    <col min="2457" max="2457" width="8.28515625" customWidth="1"/>
    <col min="2458" max="2458" width="7.85546875" customWidth="1"/>
    <col min="2461" max="2475" width="0" hidden="1" customWidth="1"/>
    <col min="2476" max="2476" width="12.140625" customWidth="1"/>
    <col min="2477" max="2477" width="7.28515625" customWidth="1"/>
    <col min="2478" max="2478" width="7.42578125" customWidth="1"/>
    <col min="2481" max="2555" width="0" hidden="1" customWidth="1"/>
    <col min="2556" max="2556" width="12.140625" customWidth="1"/>
    <col min="2557" max="2557" width="6.85546875" customWidth="1"/>
    <col min="2558" max="2558" width="7.28515625" customWidth="1"/>
    <col min="2561" max="2561" width="12.140625" customWidth="1"/>
    <col min="2562" max="2562" width="7.7109375" customWidth="1"/>
    <col min="2563" max="2563" width="7.42578125" customWidth="1"/>
    <col min="2566" max="2566" width="12.140625" customWidth="1"/>
    <col min="2567" max="2568" width="6.85546875" customWidth="1"/>
    <col min="2603" max="2605" width="0" hidden="1" customWidth="1"/>
    <col min="2606" max="2606" width="6.28515625" customWidth="1"/>
    <col min="2607" max="2607" width="39.28515625" customWidth="1"/>
    <col min="2608" max="2691" width="0" hidden="1" customWidth="1"/>
    <col min="2692" max="2692" width="12.140625" customWidth="1"/>
    <col min="2693" max="2693" width="8.5703125" customWidth="1"/>
    <col min="2694" max="2694" width="7.5703125" customWidth="1"/>
    <col min="2695" max="2695" width="8.7109375" customWidth="1"/>
    <col min="2696" max="2696" width="10.5703125" customWidth="1"/>
    <col min="2697" max="2711" width="0" hidden="1" customWidth="1"/>
    <col min="2712" max="2712" width="12.140625" customWidth="1"/>
    <col min="2713" max="2713" width="8.28515625" customWidth="1"/>
    <col min="2714" max="2714" width="7.85546875" customWidth="1"/>
    <col min="2717" max="2731" width="0" hidden="1" customWidth="1"/>
    <col min="2732" max="2732" width="12.140625" customWidth="1"/>
    <col min="2733" max="2733" width="7.28515625" customWidth="1"/>
    <col min="2734" max="2734" width="7.42578125" customWidth="1"/>
    <col min="2737" max="2811" width="0" hidden="1" customWidth="1"/>
    <col min="2812" max="2812" width="12.140625" customWidth="1"/>
    <col min="2813" max="2813" width="6.85546875" customWidth="1"/>
    <col min="2814" max="2814" width="7.28515625" customWidth="1"/>
    <col min="2817" max="2817" width="12.140625" customWidth="1"/>
    <col min="2818" max="2818" width="7.7109375" customWidth="1"/>
    <col min="2819" max="2819" width="7.42578125" customWidth="1"/>
    <col min="2822" max="2822" width="12.140625" customWidth="1"/>
    <col min="2823" max="2824" width="6.85546875" customWidth="1"/>
    <col min="2859" max="2861" width="0" hidden="1" customWidth="1"/>
    <col min="2862" max="2862" width="6.28515625" customWidth="1"/>
    <col min="2863" max="2863" width="39.28515625" customWidth="1"/>
    <col min="2864" max="2947" width="0" hidden="1" customWidth="1"/>
    <col min="2948" max="2948" width="12.140625" customWidth="1"/>
    <col min="2949" max="2949" width="8.5703125" customWidth="1"/>
    <col min="2950" max="2950" width="7.5703125" customWidth="1"/>
    <col min="2951" max="2951" width="8.7109375" customWidth="1"/>
    <col min="2952" max="2952" width="10.5703125" customWidth="1"/>
    <col min="2953" max="2967" width="0" hidden="1" customWidth="1"/>
    <col min="2968" max="2968" width="12.140625" customWidth="1"/>
    <col min="2969" max="2969" width="8.28515625" customWidth="1"/>
    <col min="2970" max="2970" width="7.85546875" customWidth="1"/>
    <col min="2973" max="2987" width="0" hidden="1" customWidth="1"/>
    <col min="2988" max="2988" width="12.140625" customWidth="1"/>
    <col min="2989" max="2989" width="7.28515625" customWidth="1"/>
    <col min="2990" max="2990" width="7.42578125" customWidth="1"/>
    <col min="2993" max="3067" width="0" hidden="1" customWidth="1"/>
    <col min="3068" max="3068" width="12.140625" customWidth="1"/>
    <col min="3069" max="3069" width="6.85546875" customWidth="1"/>
    <col min="3070" max="3070" width="7.28515625" customWidth="1"/>
    <col min="3073" max="3073" width="12.140625" customWidth="1"/>
    <col min="3074" max="3074" width="7.7109375" customWidth="1"/>
    <col min="3075" max="3075" width="7.42578125" customWidth="1"/>
    <col min="3078" max="3078" width="12.140625" customWidth="1"/>
    <col min="3079" max="3080" width="6.85546875" customWidth="1"/>
    <col min="3115" max="3117" width="0" hidden="1" customWidth="1"/>
    <col min="3118" max="3118" width="6.28515625" customWidth="1"/>
    <col min="3119" max="3119" width="39.28515625" customWidth="1"/>
    <col min="3120" max="3203" width="0" hidden="1" customWidth="1"/>
    <col min="3204" max="3204" width="12.140625" customWidth="1"/>
    <col min="3205" max="3205" width="8.5703125" customWidth="1"/>
    <col min="3206" max="3206" width="7.5703125" customWidth="1"/>
    <col min="3207" max="3207" width="8.7109375" customWidth="1"/>
    <col min="3208" max="3208" width="10.5703125" customWidth="1"/>
    <col min="3209" max="3223" width="0" hidden="1" customWidth="1"/>
    <col min="3224" max="3224" width="12.140625" customWidth="1"/>
    <col min="3225" max="3225" width="8.28515625" customWidth="1"/>
    <col min="3226" max="3226" width="7.85546875" customWidth="1"/>
    <col min="3229" max="3243" width="0" hidden="1" customWidth="1"/>
    <col min="3244" max="3244" width="12.140625" customWidth="1"/>
    <col min="3245" max="3245" width="7.28515625" customWidth="1"/>
    <col min="3246" max="3246" width="7.42578125" customWidth="1"/>
    <col min="3249" max="3323" width="0" hidden="1" customWidth="1"/>
    <col min="3324" max="3324" width="12.140625" customWidth="1"/>
    <col min="3325" max="3325" width="6.85546875" customWidth="1"/>
    <col min="3326" max="3326" width="7.28515625" customWidth="1"/>
    <col min="3329" max="3329" width="12.140625" customWidth="1"/>
    <col min="3330" max="3330" width="7.7109375" customWidth="1"/>
    <col min="3331" max="3331" width="7.42578125" customWidth="1"/>
    <col min="3334" max="3334" width="12.140625" customWidth="1"/>
    <col min="3335" max="3336" width="6.85546875" customWidth="1"/>
    <col min="3371" max="3373" width="0" hidden="1" customWidth="1"/>
    <col min="3374" max="3374" width="6.28515625" customWidth="1"/>
    <col min="3375" max="3375" width="39.28515625" customWidth="1"/>
    <col min="3376" max="3459" width="0" hidden="1" customWidth="1"/>
    <col min="3460" max="3460" width="12.140625" customWidth="1"/>
    <col min="3461" max="3461" width="8.5703125" customWidth="1"/>
    <col min="3462" max="3462" width="7.5703125" customWidth="1"/>
    <col min="3463" max="3463" width="8.7109375" customWidth="1"/>
    <col min="3464" max="3464" width="10.5703125" customWidth="1"/>
    <col min="3465" max="3479" width="0" hidden="1" customWidth="1"/>
    <col min="3480" max="3480" width="12.140625" customWidth="1"/>
    <col min="3481" max="3481" width="8.28515625" customWidth="1"/>
    <col min="3482" max="3482" width="7.85546875" customWidth="1"/>
    <col min="3485" max="3499" width="0" hidden="1" customWidth="1"/>
    <col min="3500" max="3500" width="12.140625" customWidth="1"/>
    <col min="3501" max="3501" width="7.28515625" customWidth="1"/>
    <col min="3502" max="3502" width="7.42578125" customWidth="1"/>
    <col min="3505" max="3579" width="0" hidden="1" customWidth="1"/>
    <col min="3580" max="3580" width="12.140625" customWidth="1"/>
    <col min="3581" max="3581" width="6.85546875" customWidth="1"/>
    <col min="3582" max="3582" width="7.28515625" customWidth="1"/>
    <col min="3585" max="3585" width="12.140625" customWidth="1"/>
    <col min="3586" max="3586" width="7.7109375" customWidth="1"/>
    <col min="3587" max="3587" width="7.42578125" customWidth="1"/>
    <col min="3590" max="3590" width="12.140625" customWidth="1"/>
    <col min="3591" max="3592" width="6.85546875" customWidth="1"/>
    <col min="3627" max="3629" width="0" hidden="1" customWidth="1"/>
    <col min="3630" max="3630" width="6.28515625" customWidth="1"/>
    <col min="3631" max="3631" width="39.28515625" customWidth="1"/>
    <col min="3632" max="3715" width="0" hidden="1" customWidth="1"/>
    <col min="3716" max="3716" width="12.140625" customWidth="1"/>
    <col min="3717" max="3717" width="8.5703125" customWidth="1"/>
    <col min="3718" max="3718" width="7.5703125" customWidth="1"/>
    <col min="3719" max="3719" width="8.7109375" customWidth="1"/>
    <col min="3720" max="3720" width="10.5703125" customWidth="1"/>
    <col min="3721" max="3735" width="0" hidden="1" customWidth="1"/>
    <col min="3736" max="3736" width="12.140625" customWidth="1"/>
    <col min="3737" max="3737" width="8.28515625" customWidth="1"/>
    <col min="3738" max="3738" width="7.85546875" customWidth="1"/>
    <col min="3741" max="3755" width="0" hidden="1" customWidth="1"/>
    <col min="3756" max="3756" width="12.140625" customWidth="1"/>
    <col min="3757" max="3757" width="7.28515625" customWidth="1"/>
    <col min="3758" max="3758" width="7.42578125" customWidth="1"/>
    <col min="3761" max="3835" width="0" hidden="1" customWidth="1"/>
    <col min="3836" max="3836" width="12.140625" customWidth="1"/>
    <col min="3837" max="3837" width="6.85546875" customWidth="1"/>
    <col min="3838" max="3838" width="7.28515625" customWidth="1"/>
    <col min="3841" max="3841" width="12.140625" customWidth="1"/>
    <col min="3842" max="3842" width="7.7109375" customWidth="1"/>
    <col min="3843" max="3843" width="7.42578125" customWidth="1"/>
    <col min="3846" max="3846" width="12.140625" customWidth="1"/>
    <col min="3847" max="3848" width="6.85546875" customWidth="1"/>
    <col min="3883" max="3885" width="0" hidden="1" customWidth="1"/>
    <col min="3886" max="3886" width="6.28515625" customWidth="1"/>
    <col min="3887" max="3887" width="39.28515625" customWidth="1"/>
    <col min="3888" max="3971" width="0" hidden="1" customWidth="1"/>
    <col min="3972" max="3972" width="12.140625" customWidth="1"/>
    <col min="3973" max="3973" width="8.5703125" customWidth="1"/>
    <col min="3974" max="3974" width="7.5703125" customWidth="1"/>
    <col min="3975" max="3975" width="8.7109375" customWidth="1"/>
    <col min="3976" max="3976" width="10.5703125" customWidth="1"/>
    <col min="3977" max="3991" width="0" hidden="1" customWidth="1"/>
    <col min="3992" max="3992" width="12.140625" customWidth="1"/>
    <col min="3993" max="3993" width="8.28515625" customWidth="1"/>
    <col min="3994" max="3994" width="7.85546875" customWidth="1"/>
    <col min="3997" max="4011" width="0" hidden="1" customWidth="1"/>
    <col min="4012" max="4012" width="12.140625" customWidth="1"/>
    <col min="4013" max="4013" width="7.28515625" customWidth="1"/>
    <col min="4014" max="4014" width="7.42578125" customWidth="1"/>
    <col min="4017" max="4091" width="0" hidden="1" customWidth="1"/>
    <col min="4092" max="4092" width="12.140625" customWidth="1"/>
    <col min="4093" max="4093" width="6.85546875" customWidth="1"/>
    <col min="4094" max="4094" width="7.28515625" customWidth="1"/>
    <col min="4097" max="4097" width="12.140625" customWidth="1"/>
    <col min="4098" max="4098" width="7.7109375" customWidth="1"/>
    <col min="4099" max="4099" width="7.42578125" customWidth="1"/>
    <col min="4102" max="4102" width="12.140625" customWidth="1"/>
    <col min="4103" max="4104" width="6.85546875" customWidth="1"/>
    <col min="4139" max="4141" width="0" hidden="1" customWidth="1"/>
    <col min="4142" max="4142" width="6.28515625" customWidth="1"/>
    <col min="4143" max="4143" width="39.28515625" customWidth="1"/>
    <col min="4144" max="4227" width="0" hidden="1" customWidth="1"/>
    <col min="4228" max="4228" width="12.140625" customWidth="1"/>
    <col min="4229" max="4229" width="8.5703125" customWidth="1"/>
    <col min="4230" max="4230" width="7.5703125" customWidth="1"/>
    <col min="4231" max="4231" width="8.7109375" customWidth="1"/>
    <col min="4232" max="4232" width="10.5703125" customWidth="1"/>
    <col min="4233" max="4247" width="0" hidden="1" customWidth="1"/>
    <col min="4248" max="4248" width="12.140625" customWidth="1"/>
    <col min="4249" max="4249" width="8.28515625" customWidth="1"/>
    <col min="4250" max="4250" width="7.85546875" customWidth="1"/>
    <col min="4253" max="4267" width="0" hidden="1" customWidth="1"/>
    <col min="4268" max="4268" width="12.140625" customWidth="1"/>
    <col min="4269" max="4269" width="7.28515625" customWidth="1"/>
    <col min="4270" max="4270" width="7.42578125" customWidth="1"/>
    <col min="4273" max="4347" width="0" hidden="1" customWidth="1"/>
    <col min="4348" max="4348" width="12.140625" customWidth="1"/>
    <col min="4349" max="4349" width="6.85546875" customWidth="1"/>
    <col min="4350" max="4350" width="7.28515625" customWidth="1"/>
    <col min="4353" max="4353" width="12.140625" customWidth="1"/>
    <col min="4354" max="4354" width="7.7109375" customWidth="1"/>
    <col min="4355" max="4355" width="7.42578125" customWidth="1"/>
    <col min="4358" max="4358" width="12.140625" customWidth="1"/>
    <col min="4359" max="4360" width="6.85546875" customWidth="1"/>
    <col min="4395" max="4397" width="0" hidden="1" customWidth="1"/>
    <col min="4398" max="4398" width="6.28515625" customWidth="1"/>
    <col min="4399" max="4399" width="39.28515625" customWidth="1"/>
    <col min="4400" max="4483" width="0" hidden="1" customWidth="1"/>
    <col min="4484" max="4484" width="12.140625" customWidth="1"/>
    <col min="4485" max="4485" width="8.5703125" customWidth="1"/>
    <col min="4486" max="4486" width="7.5703125" customWidth="1"/>
    <col min="4487" max="4487" width="8.7109375" customWidth="1"/>
    <col min="4488" max="4488" width="10.5703125" customWidth="1"/>
    <col min="4489" max="4503" width="0" hidden="1" customWidth="1"/>
    <col min="4504" max="4504" width="12.140625" customWidth="1"/>
    <col min="4505" max="4505" width="8.28515625" customWidth="1"/>
    <col min="4506" max="4506" width="7.85546875" customWidth="1"/>
    <col min="4509" max="4523" width="0" hidden="1" customWidth="1"/>
    <col min="4524" max="4524" width="12.140625" customWidth="1"/>
    <col min="4525" max="4525" width="7.28515625" customWidth="1"/>
    <col min="4526" max="4526" width="7.42578125" customWidth="1"/>
    <col min="4529" max="4603" width="0" hidden="1" customWidth="1"/>
    <col min="4604" max="4604" width="12.140625" customWidth="1"/>
    <col min="4605" max="4605" width="6.85546875" customWidth="1"/>
    <col min="4606" max="4606" width="7.28515625" customWidth="1"/>
    <col min="4609" max="4609" width="12.140625" customWidth="1"/>
    <col min="4610" max="4610" width="7.7109375" customWidth="1"/>
    <col min="4611" max="4611" width="7.42578125" customWidth="1"/>
    <col min="4614" max="4614" width="12.140625" customWidth="1"/>
    <col min="4615" max="4616" width="6.85546875" customWidth="1"/>
    <col min="4651" max="4653" width="0" hidden="1" customWidth="1"/>
    <col min="4654" max="4654" width="6.28515625" customWidth="1"/>
    <col min="4655" max="4655" width="39.28515625" customWidth="1"/>
    <col min="4656" max="4739" width="0" hidden="1" customWidth="1"/>
    <col min="4740" max="4740" width="12.140625" customWidth="1"/>
    <col min="4741" max="4741" width="8.5703125" customWidth="1"/>
    <col min="4742" max="4742" width="7.5703125" customWidth="1"/>
    <col min="4743" max="4743" width="8.7109375" customWidth="1"/>
    <col min="4744" max="4744" width="10.5703125" customWidth="1"/>
    <col min="4745" max="4759" width="0" hidden="1" customWidth="1"/>
    <col min="4760" max="4760" width="12.140625" customWidth="1"/>
    <col min="4761" max="4761" width="8.28515625" customWidth="1"/>
    <col min="4762" max="4762" width="7.85546875" customWidth="1"/>
    <col min="4765" max="4779" width="0" hidden="1" customWidth="1"/>
    <col min="4780" max="4780" width="12.140625" customWidth="1"/>
    <col min="4781" max="4781" width="7.28515625" customWidth="1"/>
    <col min="4782" max="4782" width="7.42578125" customWidth="1"/>
    <col min="4785" max="4859" width="0" hidden="1" customWidth="1"/>
    <col min="4860" max="4860" width="12.140625" customWidth="1"/>
    <col min="4861" max="4861" width="6.85546875" customWidth="1"/>
    <col min="4862" max="4862" width="7.28515625" customWidth="1"/>
    <col min="4865" max="4865" width="12.140625" customWidth="1"/>
    <col min="4866" max="4866" width="7.7109375" customWidth="1"/>
    <col min="4867" max="4867" width="7.42578125" customWidth="1"/>
    <col min="4870" max="4870" width="12.140625" customWidth="1"/>
    <col min="4871" max="4872" width="6.85546875" customWidth="1"/>
    <col min="4907" max="4909" width="0" hidden="1" customWidth="1"/>
    <col min="4910" max="4910" width="6.28515625" customWidth="1"/>
    <col min="4911" max="4911" width="39.28515625" customWidth="1"/>
    <col min="4912" max="4995" width="0" hidden="1" customWidth="1"/>
    <col min="4996" max="4996" width="12.140625" customWidth="1"/>
    <col min="4997" max="4997" width="8.5703125" customWidth="1"/>
    <col min="4998" max="4998" width="7.5703125" customWidth="1"/>
    <col min="4999" max="4999" width="8.7109375" customWidth="1"/>
    <col min="5000" max="5000" width="10.5703125" customWidth="1"/>
    <col min="5001" max="5015" width="0" hidden="1" customWidth="1"/>
    <col min="5016" max="5016" width="12.140625" customWidth="1"/>
    <col min="5017" max="5017" width="8.28515625" customWidth="1"/>
    <col min="5018" max="5018" width="7.85546875" customWidth="1"/>
    <col min="5021" max="5035" width="0" hidden="1" customWidth="1"/>
    <col min="5036" max="5036" width="12.140625" customWidth="1"/>
    <col min="5037" max="5037" width="7.28515625" customWidth="1"/>
    <col min="5038" max="5038" width="7.42578125" customWidth="1"/>
    <col min="5041" max="5115" width="0" hidden="1" customWidth="1"/>
    <col min="5116" max="5116" width="12.140625" customWidth="1"/>
    <col min="5117" max="5117" width="6.85546875" customWidth="1"/>
    <col min="5118" max="5118" width="7.28515625" customWidth="1"/>
    <col min="5121" max="5121" width="12.140625" customWidth="1"/>
    <col min="5122" max="5122" width="7.7109375" customWidth="1"/>
    <col min="5123" max="5123" width="7.42578125" customWidth="1"/>
    <col min="5126" max="5126" width="12.140625" customWidth="1"/>
    <col min="5127" max="5128" width="6.85546875" customWidth="1"/>
    <col min="5163" max="5165" width="0" hidden="1" customWidth="1"/>
    <col min="5166" max="5166" width="6.28515625" customWidth="1"/>
    <col min="5167" max="5167" width="39.28515625" customWidth="1"/>
    <col min="5168" max="5251" width="0" hidden="1" customWidth="1"/>
    <col min="5252" max="5252" width="12.140625" customWidth="1"/>
    <col min="5253" max="5253" width="8.5703125" customWidth="1"/>
    <col min="5254" max="5254" width="7.5703125" customWidth="1"/>
    <col min="5255" max="5255" width="8.7109375" customWidth="1"/>
    <col min="5256" max="5256" width="10.5703125" customWidth="1"/>
    <col min="5257" max="5271" width="0" hidden="1" customWidth="1"/>
    <col min="5272" max="5272" width="12.140625" customWidth="1"/>
    <col min="5273" max="5273" width="8.28515625" customWidth="1"/>
    <col min="5274" max="5274" width="7.85546875" customWidth="1"/>
    <col min="5277" max="5291" width="0" hidden="1" customWidth="1"/>
    <col min="5292" max="5292" width="12.140625" customWidth="1"/>
    <col min="5293" max="5293" width="7.28515625" customWidth="1"/>
    <col min="5294" max="5294" width="7.42578125" customWidth="1"/>
    <col min="5297" max="5371" width="0" hidden="1" customWidth="1"/>
    <col min="5372" max="5372" width="12.140625" customWidth="1"/>
    <col min="5373" max="5373" width="6.85546875" customWidth="1"/>
    <col min="5374" max="5374" width="7.28515625" customWidth="1"/>
    <col min="5377" max="5377" width="12.140625" customWidth="1"/>
    <col min="5378" max="5378" width="7.7109375" customWidth="1"/>
    <col min="5379" max="5379" width="7.42578125" customWidth="1"/>
    <col min="5382" max="5382" width="12.140625" customWidth="1"/>
    <col min="5383" max="5384" width="6.85546875" customWidth="1"/>
    <col min="5419" max="5421" width="0" hidden="1" customWidth="1"/>
    <col min="5422" max="5422" width="6.28515625" customWidth="1"/>
    <col min="5423" max="5423" width="39.28515625" customWidth="1"/>
    <col min="5424" max="5507" width="0" hidden="1" customWidth="1"/>
    <col min="5508" max="5508" width="12.140625" customWidth="1"/>
    <col min="5509" max="5509" width="8.5703125" customWidth="1"/>
    <col min="5510" max="5510" width="7.5703125" customWidth="1"/>
    <col min="5511" max="5511" width="8.7109375" customWidth="1"/>
    <col min="5512" max="5512" width="10.5703125" customWidth="1"/>
    <col min="5513" max="5527" width="0" hidden="1" customWidth="1"/>
    <col min="5528" max="5528" width="12.140625" customWidth="1"/>
    <col min="5529" max="5529" width="8.28515625" customWidth="1"/>
    <col min="5530" max="5530" width="7.85546875" customWidth="1"/>
    <col min="5533" max="5547" width="0" hidden="1" customWidth="1"/>
    <col min="5548" max="5548" width="12.140625" customWidth="1"/>
    <col min="5549" max="5549" width="7.28515625" customWidth="1"/>
    <col min="5550" max="5550" width="7.42578125" customWidth="1"/>
    <col min="5553" max="5627" width="0" hidden="1" customWidth="1"/>
    <col min="5628" max="5628" width="12.140625" customWidth="1"/>
    <col min="5629" max="5629" width="6.85546875" customWidth="1"/>
    <col min="5630" max="5630" width="7.28515625" customWidth="1"/>
    <col min="5633" max="5633" width="12.140625" customWidth="1"/>
    <col min="5634" max="5634" width="7.7109375" customWidth="1"/>
    <col min="5635" max="5635" width="7.42578125" customWidth="1"/>
    <col min="5638" max="5638" width="12.140625" customWidth="1"/>
    <col min="5639" max="5640" width="6.85546875" customWidth="1"/>
    <col min="5675" max="5677" width="0" hidden="1" customWidth="1"/>
    <col min="5678" max="5678" width="6.28515625" customWidth="1"/>
    <col min="5679" max="5679" width="39.28515625" customWidth="1"/>
    <col min="5680" max="5763" width="0" hidden="1" customWidth="1"/>
    <col min="5764" max="5764" width="12.140625" customWidth="1"/>
    <col min="5765" max="5765" width="8.5703125" customWidth="1"/>
    <col min="5766" max="5766" width="7.5703125" customWidth="1"/>
    <col min="5767" max="5767" width="8.7109375" customWidth="1"/>
    <col min="5768" max="5768" width="10.5703125" customWidth="1"/>
    <col min="5769" max="5783" width="0" hidden="1" customWidth="1"/>
    <col min="5784" max="5784" width="12.140625" customWidth="1"/>
    <col min="5785" max="5785" width="8.28515625" customWidth="1"/>
    <col min="5786" max="5786" width="7.85546875" customWidth="1"/>
    <col min="5789" max="5803" width="0" hidden="1" customWidth="1"/>
    <col min="5804" max="5804" width="12.140625" customWidth="1"/>
    <col min="5805" max="5805" width="7.28515625" customWidth="1"/>
    <col min="5806" max="5806" width="7.42578125" customWidth="1"/>
    <col min="5809" max="5883" width="0" hidden="1" customWidth="1"/>
    <col min="5884" max="5884" width="12.140625" customWidth="1"/>
    <col min="5885" max="5885" width="6.85546875" customWidth="1"/>
    <col min="5886" max="5886" width="7.28515625" customWidth="1"/>
    <col min="5889" max="5889" width="12.140625" customWidth="1"/>
    <col min="5890" max="5890" width="7.7109375" customWidth="1"/>
    <col min="5891" max="5891" width="7.42578125" customWidth="1"/>
    <col min="5894" max="5894" width="12.140625" customWidth="1"/>
    <col min="5895" max="5896" width="6.85546875" customWidth="1"/>
    <col min="5931" max="5933" width="0" hidden="1" customWidth="1"/>
    <col min="5934" max="5934" width="6.28515625" customWidth="1"/>
    <col min="5935" max="5935" width="39.28515625" customWidth="1"/>
    <col min="5936" max="6019" width="0" hidden="1" customWidth="1"/>
    <col min="6020" max="6020" width="12.140625" customWidth="1"/>
    <col min="6021" max="6021" width="8.5703125" customWidth="1"/>
    <col min="6022" max="6022" width="7.5703125" customWidth="1"/>
    <col min="6023" max="6023" width="8.7109375" customWidth="1"/>
    <col min="6024" max="6024" width="10.5703125" customWidth="1"/>
    <col min="6025" max="6039" width="0" hidden="1" customWidth="1"/>
    <col min="6040" max="6040" width="12.140625" customWidth="1"/>
    <col min="6041" max="6041" width="8.28515625" customWidth="1"/>
    <col min="6042" max="6042" width="7.85546875" customWidth="1"/>
    <col min="6045" max="6059" width="0" hidden="1" customWidth="1"/>
    <col min="6060" max="6060" width="12.140625" customWidth="1"/>
    <col min="6061" max="6061" width="7.28515625" customWidth="1"/>
    <col min="6062" max="6062" width="7.42578125" customWidth="1"/>
    <col min="6065" max="6139" width="0" hidden="1" customWidth="1"/>
    <col min="6140" max="6140" width="12.140625" customWidth="1"/>
    <col min="6141" max="6141" width="6.85546875" customWidth="1"/>
    <col min="6142" max="6142" width="7.28515625" customWidth="1"/>
    <col min="6145" max="6145" width="12.140625" customWidth="1"/>
    <col min="6146" max="6146" width="7.7109375" customWidth="1"/>
    <col min="6147" max="6147" width="7.42578125" customWidth="1"/>
    <col min="6150" max="6150" width="12.140625" customWidth="1"/>
    <col min="6151" max="6152" width="6.85546875" customWidth="1"/>
    <col min="6187" max="6189" width="0" hidden="1" customWidth="1"/>
    <col min="6190" max="6190" width="6.28515625" customWidth="1"/>
    <col min="6191" max="6191" width="39.28515625" customWidth="1"/>
    <col min="6192" max="6275" width="0" hidden="1" customWidth="1"/>
    <col min="6276" max="6276" width="12.140625" customWidth="1"/>
    <col min="6277" max="6277" width="8.5703125" customWidth="1"/>
    <col min="6278" max="6278" width="7.5703125" customWidth="1"/>
    <col min="6279" max="6279" width="8.7109375" customWidth="1"/>
    <col min="6280" max="6280" width="10.5703125" customWidth="1"/>
    <col min="6281" max="6295" width="0" hidden="1" customWidth="1"/>
    <col min="6296" max="6296" width="12.140625" customWidth="1"/>
    <col min="6297" max="6297" width="8.28515625" customWidth="1"/>
    <col min="6298" max="6298" width="7.85546875" customWidth="1"/>
    <col min="6301" max="6315" width="0" hidden="1" customWidth="1"/>
    <col min="6316" max="6316" width="12.140625" customWidth="1"/>
    <col min="6317" max="6317" width="7.28515625" customWidth="1"/>
    <col min="6318" max="6318" width="7.42578125" customWidth="1"/>
    <col min="6321" max="6395" width="0" hidden="1" customWidth="1"/>
    <col min="6396" max="6396" width="12.140625" customWidth="1"/>
    <col min="6397" max="6397" width="6.85546875" customWidth="1"/>
    <col min="6398" max="6398" width="7.28515625" customWidth="1"/>
    <col min="6401" max="6401" width="12.140625" customWidth="1"/>
    <col min="6402" max="6402" width="7.7109375" customWidth="1"/>
    <col min="6403" max="6403" width="7.42578125" customWidth="1"/>
    <col min="6406" max="6406" width="12.140625" customWidth="1"/>
    <col min="6407" max="6408" width="6.85546875" customWidth="1"/>
    <col min="6443" max="6445" width="0" hidden="1" customWidth="1"/>
    <col min="6446" max="6446" width="6.28515625" customWidth="1"/>
    <col min="6447" max="6447" width="39.28515625" customWidth="1"/>
    <col min="6448" max="6531" width="0" hidden="1" customWidth="1"/>
    <col min="6532" max="6532" width="12.140625" customWidth="1"/>
    <col min="6533" max="6533" width="8.5703125" customWidth="1"/>
    <col min="6534" max="6534" width="7.5703125" customWidth="1"/>
    <col min="6535" max="6535" width="8.7109375" customWidth="1"/>
    <col min="6536" max="6536" width="10.5703125" customWidth="1"/>
    <col min="6537" max="6551" width="0" hidden="1" customWidth="1"/>
    <col min="6552" max="6552" width="12.140625" customWidth="1"/>
    <col min="6553" max="6553" width="8.28515625" customWidth="1"/>
    <col min="6554" max="6554" width="7.85546875" customWidth="1"/>
    <col min="6557" max="6571" width="0" hidden="1" customWidth="1"/>
    <col min="6572" max="6572" width="12.140625" customWidth="1"/>
    <col min="6573" max="6573" width="7.28515625" customWidth="1"/>
    <col min="6574" max="6574" width="7.42578125" customWidth="1"/>
    <col min="6577" max="6651" width="0" hidden="1" customWidth="1"/>
    <col min="6652" max="6652" width="12.140625" customWidth="1"/>
    <col min="6653" max="6653" width="6.85546875" customWidth="1"/>
    <col min="6654" max="6654" width="7.28515625" customWidth="1"/>
    <col min="6657" max="6657" width="12.140625" customWidth="1"/>
    <col min="6658" max="6658" width="7.7109375" customWidth="1"/>
    <col min="6659" max="6659" width="7.42578125" customWidth="1"/>
    <col min="6662" max="6662" width="12.140625" customWidth="1"/>
    <col min="6663" max="6664" width="6.85546875" customWidth="1"/>
    <col min="6699" max="6701" width="0" hidden="1" customWidth="1"/>
    <col min="6702" max="6702" width="6.28515625" customWidth="1"/>
    <col min="6703" max="6703" width="39.28515625" customWidth="1"/>
    <col min="6704" max="6787" width="0" hidden="1" customWidth="1"/>
    <col min="6788" max="6788" width="12.140625" customWidth="1"/>
    <col min="6789" max="6789" width="8.5703125" customWidth="1"/>
    <col min="6790" max="6790" width="7.5703125" customWidth="1"/>
    <col min="6791" max="6791" width="8.7109375" customWidth="1"/>
    <col min="6792" max="6792" width="10.5703125" customWidth="1"/>
    <col min="6793" max="6807" width="0" hidden="1" customWidth="1"/>
    <col min="6808" max="6808" width="12.140625" customWidth="1"/>
    <col min="6809" max="6809" width="8.28515625" customWidth="1"/>
    <col min="6810" max="6810" width="7.85546875" customWidth="1"/>
    <col min="6813" max="6827" width="0" hidden="1" customWidth="1"/>
    <col min="6828" max="6828" width="12.140625" customWidth="1"/>
    <col min="6829" max="6829" width="7.28515625" customWidth="1"/>
    <col min="6830" max="6830" width="7.42578125" customWidth="1"/>
    <col min="6833" max="6907" width="0" hidden="1" customWidth="1"/>
    <col min="6908" max="6908" width="12.140625" customWidth="1"/>
    <col min="6909" max="6909" width="6.85546875" customWidth="1"/>
    <col min="6910" max="6910" width="7.28515625" customWidth="1"/>
    <col min="6913" max="6913" width="12.140625" customWidth="1"/>
    <col min="6914" max="6914" width="7.7109375" customWidth="1"/>
    <col min="6915" max="6915" width="7.42578125" customWidth="1"/>
    <col min="6918" max="6918" width="12.140625" customWidth="1"/>
    <col min="6919" max="6920" width="6.85546875" customWidth="1"/>
    <col min="6955" max="6957" width="0" hidden="1" customWidth="1"/>
    <col min="6958" max="6958" width="6.28515625" customWidth="1"/>
    <col min="6959" max="6959" width="39.28515625" customWidth="1"/>
    <col min="6960" max="7043" width="0" hidden="1" customWidth="1"/>
    <col min="7044" max="7044" width="12.140625" customWidth="1"/>
    <col min="7045" max="7045" width="8.5703125" customWidth="1"/>
    <col min="7046" max="7046" width="7.5703125" customWidth="1"/>
    <col min="7047" max="7047" width="8.7109375" customWidth="1"/>
    <col min="7048" max="7048" width="10.5703125" customWidth="1"/>
    <col min="7049" max="7063" width="0" hidden="1" customWidth="1"/>
    <col min="7064" max="7064" width="12.140625" customWidth="1"/>
    <col min="7065" max="7065" width="8.28515625" customWidth="1"/>
    <col min="7066" max="7066" width="7.85546875" customWidth="1"/>
    <col min="7069" max="7083" width="0" hidden="1" customWidth="1"/>
    <col min="7084" max="7084" width="12.140625" customWidth="1"/>
    <col min="7085" max="7085" width="7.28515625" customWidth="1"/>
    <col min="7086" max="7086" width="7.42578125" customWidth="1"/>
    <col min="7089" max="7163" width="0" hidden="1" customWidth="1"/>
    <col min="7164" max="7164" width="12.140625" customWidth="1"/>
    <col min="7165" max="7165" width="6.85546875" customWidth="1"/>
    <col min="7166" max="7166" width="7.28515625" customWidth="1"/>
    <col min="7169" max="7169" width="12.140625" customWidth="1"/>
    <col min="7170" max="7170" width="7.7109375" customWidth="1"/>
    <col min="7171" max="7171" width="7.42578125" customWidth="1"/>
    <col min="7174" max="7174" width="12.140625" customWidth="1"/>
    <col min="7175" max="7176" width="6.85546875" customWidth="1"/>
    <col min="7211" max="7213" width="0" hidden="1" customWidth="1"/>
    <col min="7214" max="7214" width="6.28515625" customWidth="1"/>
    <col min="7215" max="7215" width="39.28515625" customWidth="1"/>
    <col min="7216" max="7299" width="0" hidden="1" customWidth="1"/>
    <col min="7300" max="7300" width="12.140625" customWidth="1"/>
    <col min="7301" max="7301" width="8.5703125" customWidth="1"/>
    <col min="7302" max="7302" width="7.5703125" customWidth="1"/>
    <col min="7303" max="7303" width="8.7109375" customWidth="1"/>
    <col min="7304" max="7304" width="10.5703125" customWidth="1"/>
    <col min="7305" max="7319" width="0" hidden="1" customWidth="1"/>
    <col min="7320" max="7320" width="12.140625" customWidth="1"/>
    <col min="7321" max="7321" width="8.28515625" customWidth="1"/>
    <col min="7322" max="7322" width="7.85546875" customWidth="1"/>
    <col min="7325" max="7339" width="0" hidden="1" customWidth="1"/>
    <col min="7340" max="7340" width="12.140625" customWidth="1"/>
    <col min="7341" max="7341" width="7.28515625" customWidth="1"/>
    <col min="7342" max="7342" width="7.42578125" customWidth="1"/>
    <col min="7345" max="7419" width="0" hidden="1" customWidth="1"/>
    <col min="7420" max="7420" width="12.140625" customWidth="1"/>
    <col min="7421" max="7421" width="6.85546875" customWidth="1"/>
    <col min="7422" max="7422" width="7.28515625" customWidth="1"/>
    <col min="7425" max="7425" width="12.140625" customWidth="1"/>
    <col min="7426" max="7426" width="7.7109375" customWidth="1"/>
    <col min="7427" max="7427" width="7.42578125" customWidth="1"/>
    <col min="7430" max="7430" width="12.140625" customWidth="1"/>
    <col min="7431" max="7432" width="6.85546875" customWidth="1"/>
    <col min="7467" max="7469" width="0" hidden="1" customWidth="1"/>
    <col min="7470" max="7470" width="6.28515625" customWidth="1"/>
    <col min="7471" max="7471" width="39.28515625" customWidth="1"/>
    <col min="7472" max="7555" width="0" hidden="1" customWidth="1"/>
    <col min="7556" max="7556" width="12.140625" customWidth="1"/>
    <col min="7557" max="7557" width="8.5703125" customWidth="1"/>
    <col min="7558" max="7558" width="7.5703125" customWidth="1"/>
    <col min="7559" max="7559" width="8.7109375" customWidth="1"/>
    <col min="7560" max="7560" width="10.5703125" customWidth="1"/>
    <col min="7561" max="7575" width="0" hidden="1" customWidth="1"/>
    <col min="7576" max="7576" width="12.140625" customWidth="1"/>
    <col min="7577" max="7577" width="8.28515625" customWidth="1"/>
    <col min="7578" max="7578" width="7.85546875" customWidth="1"/>
    <col min="7581" max="7595" width="0" hidden="1" customWidth="1"/>
    <col min="7596" max="7596" width="12.140625" customWidth="1"/>
    <col min="7597" max="7597" width="7.28515625" customWidth="1"/>
    <col min="7598" max="7598" width="7.42578125" customWidth="1"/>
    <col min="7601" max="7675" width="0" hidden="1" customWidth="1"/>
    <col min="7676" max="7676" width="12.140625" customWidth="1"/>
    <col min="7677" max="7677" width="6.85546875" customWidth="1"/>
    <col min="7678" max="7678" width="7.28515625" customWidth="1"/>
    <col min="7681" max="7681" width="12.140625" customWidth="1"/>
    <col min="7682" max="7682" width="7.7109375" customWidth="1"/>
    <col min="7683" max="7683" width="7.42578125" customWidth="1"/>
    <col min="7686" max="7686" width="12.140625" customWidth="1"/>
    <col min="7687" max="7688" width="6.85546875" customWidth="1"/>
    <col min="7723" max="7725" width="0" hidden="1" customWidth="1"/>
    <col min="7726" max="7726" width="6.28515625" customWidth="1"/>
    <col min="7727" max="7727" width="39.28515625" customWidth="1"/>
    <col min="7728" max="7811" width="0" hidden="1" customWidth="1"/>
    <col min="7812" max="7812" width="12.140625" customWidth="1"/>
    <col min="7813" max="7813" width="8.5703125" customWidth="1"/>
    <col min="7814" max="7814" width="7.5703125" customWidth="1"/>
    <col min="7815" max="7815" width="8.7109375" customWidth="1"/>
    <col min="7816" max="7816" width="10.5703125" customWidth="1"/>
    <col min="7817" max="7831" width="0" hidden="1" customWidth="1"/>
    <col min="7832" max="7832" width="12.140625" customWidth="1"/>
    <col min="7833" max="7833" width="8.28515625" customWidth="1"/>
    <col min="7834" max="7834" width="7.85546875" customWidth="1"/>
    <col min="7837" max="7851" width="0" hidden="1" customWidth="1"/>
    <col min="7852" max="7852" width="12.140625" customWidth="1"/>
    <col min="7853" max="7853" width="7.28515625" customWidth="1"/>
    <col min="7854" max="7854" width="7.42578125" customWidth="1"/>
    <col min="7857" max="7931" width="0" hidden="1" customWidth="1"/>
    <col min="7932" max="7932" width="12.140625" customWidth="1"/>
    <col min="7933" max="7933" width="6.85546875" customWidth="1"/>
    <col min="7934" max="7934" width="7.28515625" customWidth="1"/>
    <col min="7937" max="7937" width="12.140625" customWidth="1"/>
    <col min="7938" max="7938" width="7.7109375" customWidth="1"/>
    <col min="7939" max="7939" width="7.42578125" customWidth="1"/>
    <col min="7942" max="7942" width="12.140625" customWidth="1"/>
    <col min="7943" max="7944" width="6.85546875" customWidth="1"/>
    <col min="7979" max="7981" width="0" hidden="1" customWidth="1"/>
    <col min="7982" max="7982" width="6.28515625" customWidth="1"/>
    <col min="7983" max="7983" width="39.28515625" customWidth="1"/>
    <col min="7984" max="8067" width="0" hidden="1" customWidth="1"/>
    <col min="8068" max="8068" width="12.140625" customWidth="1"/>
    <col min="8069" max="8069" width="8.5703125" customWidth="1"/>
    <col min="8070" max="8070" width="7.5703125" customWidth="1"/>
    <col min="8071" max="8071" width="8.7109375" customWidth="1"/>
    <col min="8072" max="8072" width="10.5703125" customWidth="1"/>
    <col min="8073" max="8087" width="0" hidden="1" customWidth="1"/>
    <col min="8088" max="8088" width="12.140625" customWidth="1"/>
    <col min="8089" max="8089" width="8.28515625" customWidth="1"/>
    <col min="8090" max="8090" width="7.85546875" customWidth="1"/>
    <col min="8093" max="8107" width="0" hidden="1" customWidth="1"/>
    <col min="8108" max="8108" width="12.140625" customWidth="1"/>
    <col min="8109" max="8109" width="7.28515625" customWidth="1"/>
    <col min="8110" max="8110" width="7.42578125" customWidth="1"/>
    <col min="8113" max="8187" width="0" hidden="1" customWidth="1"/>
    <col min="8188" max="8188" width="12.140625" customWidth="1"/>
    <col min="8189" max="8189" width="6.85546875" customWidth="1"/>
    <col min="8190" max="8190" width="7.28515625" customWidth="1"/>
    <col min="8193" max="8193" width="12.140625" customWidth="1"/>
    <col min="8194" max="8194" width="7.7109375" customWidth="1"/>
    <col min="8195" max="8195" width="7.42578125" customWidth="1"/>
    <col min="8198" max="8198" width="12.140625" customWidth="1"/>
    <col min="8199" max="8200" width="6.85546875" customWidth="1"/>
    <col min="8235" max="8237" width="0" hidden="1" customWidth="1"/>
    <col min="8238" max="8238" width="6.28515625" customWidth="1"/>
    <col min="8239" max="8239" width="39.28515625" customWidth="1"/>
    <col min="8240" max="8323" width="0" hidden="1" customWidth="1"/>
    <col min="8324" max="8324" width="12.140625" customWidth="1"/>
    <col min="8325" max="8325" width="8.5703125" customWidth="1"/>
    <col min="8326" max="8326" width="7.5703125" customWidth="1"/>
    <col min="8327" max="8327" width="8.7109375" customWidth="1"/>
    <col min="8328" max="8328" width="10.5703125" customWidth="1"/>
    <col min="8329" max="8343" width="0" hidden="1" customWidth="1"/>
    <col min="8344" max="8344" width="12.140625" customWidth="1"/>
    <col min="8345" max="8345" width="8.28515625" customWidth="1"/>
    <col min="8346" max="8346" width="7.85546875" customWidth="1"/>
    <col min="8349" max="8363" width="0" hidden="1" customWidth="1"/>
    <col min="8364" max="8364" width="12.140625" customWidth="1"/>
    <col min="8365" max="8365" width="7.28515625" customWidth="1"/>
    <col min="8366" max="8366" width="7.42578125" customWidth="1"/>
    <col min="8369" max="8443" width="0" hidden="1" customWidth="1"/>
    <col min="8444" max="8444" width="12.140625" customWidth="1"/>
    <col min="8445" max="8445" width="6.85546875" customWidth="1"/>
    <col min="8446" max="8446" width="7.28515625" customWidth="1"/>
    <col min="8449" max="8449" width="12.140625" customWidth="1"/>
    <col min="8450" max="8450" width="7.7109375" customWidth="1"/>
    <col min="8451" max="8451" width="7.42578125" customWidth="1"/>
    <col min="8454" max="8454" width="12.140625" customWidth="1"/>
    <col min="8455" max="8456" width="6.85546875" customWidth="1"/>
    <col min="8491" max="8493" width="0" hidden="1" customWidth="1"/>
    <col min="8494" max="8494" width="6.28515625" customWidth="1"/>
    <col min="8495" max="8495" width="39.28515625" customWidth="1"/>
    <col min="8496" max="8579" width="0" hidden="1" customWidth="1"/>
    <col min="8580" max="8580" width="12.140625" customWidth="1"/>
    <col min="8581" max="8581" width="8.5703125" customWidth="1"/>
    <col min="8582" max="8582" width="7.5703125" customWidth="1"/>
    <col min="8583" max="8583" width="8.7109375" customWidth="1"/>
    <col min="8584" max="8584" width="10.5703125" customWidth="1"/>
    <col min="8585" max="8599" width="0" hidden="1" customWidth="1"/>
    <col min="8600" max="8600" width="12.140625" customWidth="1"/>
    <col min="8601" max="8601" width="8.28515625" customWidth="1"/>
    <col min="8602" max="8602" width="7.85546875" customWidth="1"/>
    <col min="8605" max="8619" width="0" hidden="1" customWidth="1"/>
    <col min="8620" max="8620" width="12.140625" customWidth="1"/>
    <col min="8621" max="8621" width="7.28515625" customWidth="1"/>
    <col min="8622" max="8622" width="7.42578125" customWidth="1"/>
    <col min="8625" max="8699" width="0" hidden="1" customWidth="1"/>
    <col min="8700" max="8700" width="12.140625" customWidth="1"/>
    <col min="8701" max="8701" width="6.85546875" customWidth="1"/>
    <col min="8702" max="8702" width="7.28515625" customWidth="1"/>
    <col min="8705" max="8705" width="12.140625" customWidth="1"/>
    <col min="8706" max="8706" width="7.7109375" customWidth="1"/>
    <col min="8707" max="8707" width="7.42578125" customWidth="1"/>
    <col min="8710" max="8710" width="12.140625" customWidth="1"/>
    <col min="8711" max="8712" width="6.85546875" customWidth="1"/>
    <col min="8747" max="8749" width="0" hidden="1" customWidth="1"/>
    <col min="8750" max="8750" width="6.28515625" customWidth="1"/>
    <col min="8751" max="8751" width="39.28515625" customWidth="1"/>
    <col min="8752" max="8835" width="0" hidden="1" customWidth="1"/>
    <col min="8836" max="8836" width="12.140625" customWidth="1"/>
    <col min="8837" max="8837" width="8.5703125" customWidth="1"/>
    <col min="8838" max="8838" width="7.5703125" customWidth="1"/>
    <col min="8839" max="8839" width="8.7109375" customWidth="1"/>
    <col min="8840" max="8840" width="10.5703125" customWidth="1"/>
    <col min="8841" max="8855" width="0" hidden="1" customWidth="1"/>
    <col min="8856" max="8856" width="12.140625" customWidth="1"/>
    <col min="8857" max="8857" width="8.28515625" customWidth="1"/>
    <col min="8858" max="8858" width="7.85546875" customWidth="1"/>
    <col min="8861" max="8875" width="0" hidden="1" customWidth="1"/>
    <col min="8876" max="8876" width="12.140625" customWidth="1"/>
    <col min="8877" max="8877" width="7.28515625" customWidth="1"/>
    <col min="8878" max="8878" width="7.42578125" customWidth="1"/>
    <col min="8881" max="8955" width="0" hidden="1" customWidth="1"/>
    <col min="8956" max="8956" width="12.140625" customWidth="1"/>
    <col min="8957" max="8957" width="6.85546875" customWidth="1"/>
    <col min="8958" max="8958" width="7.28515625" customWidth="1"/>
    <col min="8961" max="8961" width="12.140625" customWidth="1"/>
    <col min="8962" max="8962" width="7.7109375" customWidth="1"/>
    <col min="8963" max="8963" width="7.42578125" customWidth="1"/>
    <col min="8966" max="8966" width="12.140625" customWidth="1"/>
    <col min="8967" max="8968" width="6.85546875" customWidth="1"/>
    <col min="9003" max="9005" width="0" hidden="1" customWidth="1"/>
    <col min="9006" max="9006" width="6.28515625" customWidth="1"/>
    <col min="9007" max="9007" width="39.28515625" customWidth="1"/>
    <col min="9008" max="9091" width="0" hidden="1" customWidth="1"/>
    <col min="9092" max="9092" width="12.140625" customWidth="1"/>
    <col min="9093" max="9093" width="8.5703125" customWidth="1"/>
    <col min="9094" max="9094" width="7.5703125" customWidth="1"/>
    <col min="9095" max="9095" width="8.7109375" customWidth="1"/>
    <col min="9096" max="9096" width="10.5703125" customWidth="1"/>
    <col min="9097" max="9111" width="0" hidden="1" customWidth="1"/>
    <col min="9112" max="9112" width="12.140625" customWidth="1"/>
    <col min="9113" max="9113" width="8.28515625" customWidth="1"/>
    <col min="9114" max="9114" width="7.85546875" customWidth="1"/>
    <col min="9117" max="9131" width="0" hidden="1" customWidth="1"/>
    <col min="9132" max="9132" width="12.140625" customWidth="1"/>
    <col min="9133" max="9133" width="7.28515625" customWidth="1"/>
    <col min="9134" max="9134" width="7.42578125" customWidth="1"/>
    <col min="9137" max="9211" width="0" hidden="1" customWidth="1"/>
    <col min="9212" max="9212" width="12.140625" customWidth="1"/>
    <col min="9213" max="9213" width="6.85546875" customWidth="1"/>
    <col min="9214" max="9214" width="7.28515625" customWidth="1"/>
    <col min="9217" max="9217" width="12.140625" customWidth="1"/>
    <col min="9218" max="9218" width="7.7109375" customWidth="1"/>
    <col min="9219" max="9219" width="7.42578125" customWidth="1"/>
    <col min="9222" max="9222" width="12.140625" customWidth="1"/>
    <col min="9223" max="9224" width="6.85546875" customWidth="1"/>
    <col min="9259" max="9261" width="0" hidden="1" customWidth="1"/>
    <col min="9262" max="9262" width="6.28515625" customWidth="1"/>
    <col min="9263" max="9263" width="39.28515625" customWidth="1"/>
    <col min="9264" max="9347" width="0" hidden="1" customWidth="1"/>
    <col min="9348" max="9348" width="12.140625" customWidth="1"/>
    <col min="9349" max="9349" width="8.5703125" customWidth="1"/>
    <col min="9350" max="9350" width="7.5703125" customWidth="1"/>
    <col min="9351" max="9351" width="8.7109375" customWidth="1"/>
    <col min="9352" max="9352" width="10.5703125" customWidth="1"/>
    <col min="9353" max="9367" width="0" hidden="1" customWidth="1"/>
    <col min="9368" max="9368" width="12.140625" customWidth="1"/>
    <col min="9369" max="9369" width="8.28515625" customWidth="1"/>
    <col min="9370" max="9370" width="7.85546875" customWidth="1"/>
    <col min="9373" max="9387" width="0" hidden="1" customWidth="1"/>
    <col min="9388" max="9388" width="12.140625" customWidth="1"/>
    <col min="9389" max="9389" width="7.28515625" customWidth="1"/>
    <col min="9390" max="9390" width="7.42578125" customWidth="1"/>
    <col min="9393" max="9467" width="0" hidden="1" customWidth="1"/>
    <col min="9468" max="9468" width="12.140625" customWidth="1"/>
    <col min="9469" max="9469" width="6.85546875" customWidth="1"/>
    <col min="9470" max="9470" width="7.28515625" customWidth="1"/>
    <col min="9473" max="9473" width="12.140625" customWidth="1"/>
    <col min="9474" max="9474" width="7.7109375" customWidth="1"/>
    <col min="9475" max="9475" width="7.42578125" customWidth="1"/>
    <col min="9478" max="9478" width="12.140625" customWidth="1"/>
    <col min="9479" max="9480" width="6.85546875" customWidth="1"/>
    <col min="9515" max="9517" width="0" hidden="1" customWidth="1"/>
    <col min="9518" max="9518" width="6.28515625" customWidth="1"/>
    <col min="9519" max="9519" width="39.28515625" customWidth="1"/>
    <col min="9520" max="9603" width="0" hidden="1" customWidth="1"/>
    <col min="9604" max="9604" width="12.140625" customWidth="1"/>
    <col min="9605" max="9605" width="8.5703125" customWidth="1"/>
    <col min="9606" max="9606" width="7.5703125" customWidth="1"/>
    <col min="9607" max="9607" width="8.7109375" customWidth="1"/>
    <col min="9608" max="9608" width="10.5703125" customWidth="1"/>
    <col min="9609" max="9623" width="0" hidden="1" customWidth="1"/>
    <col min="9624" max="9624" width="12.140625" customWidth="1"/>
    <col min="9625" max="9625" width="8.28515625" customWidth="1"/>
    <col min="9626" max="9626" width="7.85546875" customWidth="1"/>
    <col min="9629" max="9643" width="0" hidden="1" customWidth="1"/>
    <col min="9644" max="9644" width="12.140625" customWidth="1"/>
    <col min="9645" max="9645" width="7.28515625" customWidth="1"/>
    <col min="9646" max="9646" width="7.42578125" customWidth="1"/>
    <col min="9649" max="9723" width="0" hidden="1" customWidth="1"/>
    <col min="9724" max="9724" width="12.140625" customWidth="1"/>
    <col min="9725" max="9725" width="6.85546875" customWidth="1"/>
    <col min="9726" max="9726" width="7.28515625" customWidth="1"/>
    <col min="9729" max="9729" width="12.140625" customWidth="1"/>
    <col min="9730" max="9730" width="7.7109375" customWidth="1"/>
    <col min="9731" max="9731" width="7.42578125" customWidth="1"/>
    <col min="9734" max="9734" width="12.140625" customWidth="1"/>
    <col min="9735" max="9736" width="6.85546875" customWidth="1"/>
    <col min="9771" max="9773" width="0" hidden="1" customWidth="1"/>
    <col min="9774" max="9774" width="6.28515625" customWidth="1"/>
    <col min="9775" max="9775" width="39.28515625" customWidth="1"/>
    <col min="9776" max="9859" width="0" hidden="1" customWidth="1"/>
    <col min="9860" max="9860" width="12.140625" customWidth="1"/>
    <col min="9861" max="9861" width="8.5703125" customWidth="1"/>
    <col min="9862" max="9862" width="7.5703125" customWidth="1"/>
    <col min="9863" max="9863" width="8.7109375" customWidth="1"/>
    <col min="9864" max="9864" width="10.5703125" customWidth="1"/>
    <col min="9865" max="9879" width="0" hidden="1" customWidth="1"/>
    <col min="9880" max="9880" width="12.140625" customWidth="1"/>
    <col min="9881" max="9881" width="8.28515625" customWidth="1"/>
    <col min="9882" max="9882" width="7.85546875" customWidth="1"/>
    <col min="9885" max="9899" width="0" hidden="1" customWidth="1"/>
    <col min="9900" max="9900" width="12.140625" customWidth="1"/>
    <col min="9901" max="9901" width="7.28515625" customWidth="1"/>
    <col min="9902" max="9902" width="7.42578125" customWidth="1"/>
    <col min="9905" max="9979" width="0" hidden="1" customWidth="1"/>
    <col min="9980" max="9980" width="12.140625" customWidth="1"/>
    <col min="9981" max="9981" width="6.85546875" customWidth="1"/>
    <col min="9982" max="9982" width="7.28515625" customWidth="1"/>
    <col min="9985" max="9985" width="12.140625" customWidth="1"/>
    <col min="9986" max="9986" width="7.7109375" customWidth="1"/>
    <col min="9987" max="9987" width="7.42578125" customWidth="1"/>
    <col min="9990" max="9990" width="12.140625" customWidth="1"/>
    <col min="9991" max="9992" width="6.85546875" customWidth="1"/>
    <col min="10027" max="10029" width="0" hidden="1" customWidth="1"/>
    <col min="10030" max="10030" width="6.28515625" customWidth="1"/>
    <col min="10031" max="10031" width="39.28515625" customWidth="1"/>
    <col min="10032" max="10115" width="0" hidden="1" customWidth="1"/>
    <col min="10116" max="10116" width="12.140625" customWidth="1"/>
    <col min="10117" max="10117" width="8.5703125" customWidth="1"/>
    <col min="10118" max="10118" width="7.5703125" customWidth="1"/>
    <col min="10119" max="10119" width="8.7109375" customWidth="1"/>
    <col min="10120" max="10120" width="10.5703125" customWidth="1"/>
    <col min="10121" max="10135" width="0" hidden="1" customWidth="1"/>
    <col min="10136" max="10136" width="12.140625" customWidth="1"/>
    <col min="10137" max="10137" width="8.28515625" customWidth="1"/>
    <col min="10138" max="10138" width="7.85546875" customWidth="1"/>
    <col min="10141" max="10155" width="0" hidden="1" customWidth="1"/>
    <col min="10156" max="10156" width="12.140625" customWidth="1"/>
    <col min="10157" max="10157" width="7.28515625" customWidth="1"/>
    <col min="10158" max="10158" width="7.42578125" customWidth="1"/>
    <col min="10161" max="10235" width="0" hidden="1" customWidth="1"/>
    <col min="10236" max="10236" width="12.140625" customWidth="1"/>
    <col min="10237" max="10237" width="6.85546875" customWidth="1"/>
    <col min="10238" max="10238" width="7.28515625" customWidth="1"/>
    <col min="10241" max="10241" width="12.140625" customWidth="1"/>
    <col min="10242" max="10242" width="7.7109375" customWidth="1"/>
    <col min="10243" max="10243" width="7.42578125" customWidth="1"/>
    <col min="10246" max="10246" width="12.140625" customWidth="1"/>
    <col min="10247" max="10248" width="6.85546875" customWidth="1"/>
    <col min="10283" max="10285" width="0" hidden="1" customWidth="1"/>
    <col min="10286" max="10286" width="6.28515625" customWidth="1"/>
    <col min="10287" max="10287" width="39.28515625" customWidth="1"/>
    <col min="10288" max="10371" width="0" hidden="1" customWidth="1"/>
    <col min="10372" max="10372" width="12.140625" customWidth="1"/>
    <col min="10373" max="10373" width="8.5703125" customWidth="1"/>
    <col min="10374" max="10374" width="7.5703125" customWidth="1"/>
    <col min="10375" max="10375" width="8.7109375" customWidth="1"/>
    <col min="10376" max="10376" width="10.5703125" customWidth="1"/>
    <col min="10377" max="10391" width="0" hidden="1" customWidth="1"/>
    <col min="10392" max="10392" width="12.140625" customWidth="1"/>
    <col min="10393" max="10393" width="8.28515625" customWidth="1"/>
    <col min="10394" max="10394" width="7.85546875" customWidth="1"/>
    <col min="10397" max="10411" width="0" hidden="1" customWidth="1"/>
    <col min="10412" max="10412" width="12.140625" customWidth="1"/>
    <col min="10413" max="10413" width="7.28515625" customWidth="1"/>
    <col min="10414" max="10414" width="7.42578125" customWidth="1"/>
    <col min="10417" max="10491" width="0" hidden="1" customWidth="1"/>
    <col min="10492" max="10492" width="12.140625" customWidth="1"/>
    <col min="10493" max="10493" width="6.85546875" customWidth="1"/>
    <col min="10494" max="10494" width="7.28515625" customWidth="1"/>
    <col min="10497" max="10497" width="12.140625" customWidth="1"/>
    <col min="10498" max="10498" width="7.7109375" customWidth="1"/>
    <col min="10499" max="10499" width="7.42578125" customWidth="1"/>
    <col min="10502" max="10502" width="12.140625" customWidth="1"/>
    <col min="10503" max="10504" width="6.85546875" customWidth="1"/>
    <col min="10539" max="10541" width="0" hidden="1" customWidth="1"/>
    <col min="10542" max="10542" width="6.28515625" customWidth="1"/>
    <col min="10543" max="10543" width="39.28515625" customWidth="1"/>
    <col min="10544" max="10627" width="0" hidden="1" customWidth="1"/>
    <col min="10628" max="10628" width="12.140625" customWidth="1"/>
    <col min="10629" max="10629" width="8.5703125" customWidth="1"/>
    <col min="10630" max="10630" width="7.5703125" customWidth="1"/>
    <col min="10631" max="10631" width="8.7109375" customWidth="1"/>
    <col min="10632" max="10632" width="10.5703125" customWidth="1"/>
    <col min="10633" max="10647" width="0" hidden="1" customWidth="1"/>
    <col min="10648" max="10648" width="12.140625" customWidth="1"/>
    <col min="10649" max="10649" width="8.28515625" customWidth="1"/>
    <col min="10650" max="10650" width="7.85546875" customWidth="1"/>
    <col min="10653" max="10667" width="0" hidden="1" customWidth="1"/>
    <col min="10668" max="10668" width="12.140625" customWidth="1"/>
    <col min="10669" max="10669" width="7.28515625" customWidth="1"/>
    <col min="10670" max="10670" width="7.42578125" customWidth="1"/>
    <col min="10673" max="10747" width="0" hidden="1" customWidth="1"/>
    <col min="10748" max="10748" width="12.140625" customWidth="1"/>
    <col min="10749" max="10749" width="6.85546875" customWidth="1"/>
    <col min="10750" max="10750" width="7.28515625" customWidth="1"/>
    <col min="10753" max="10753" width="12.140625" customWidth="1"/>
    <col min="10754" max="10754" width="7.7109375" customWidth="1"/>
    <col min="10755" max="10755" width="7.42578125" customWidth="1"/>
    <col min="10758" max="10758" width="12.140625" customWidth="1"/>
    <col min="10759" max="10760" width="6.85546875" customWidth="1"/>
    <col min="10795" max="10797" width="0" hidden="1" customWidth="1"/>
    <col min="10798" max="10798" width="6.28515625" customWidth="1"/>
    <col min="10799" max="10799" width="39.28515625" customWidth="1"/>
    <col min="10800" max="10883" width="0" hidden="1" customWidth="1"/>
    <col min="10884" max="10884" width="12.140625" customWidth="1"/>
    <col min="10885" max="10885" width="8.5703125" customWidth="1"/>
    <col min="10886" max="10886" width="7.5703125" customWidth="1"/>
    <col min="10887" max="10887" width="8.7109375" customWidth="1"/>
    <col min="10888" max="10888" width="10.5703125" customWidth="1"/>
    <col min="10889" max="10903" width="0" hidden="1" customWidth="1"/>
    <col min="10904" max="10904" width="12.140625" customWidth="1"/>
    <col min="10905" max="10905" width="8.28515625" customWidth="1"/>
    <col min="10906" max="10906" width="7.85546875" customWidth="1"/>
    <col min="10909" max="10923" width="0" hidden="1" customWidth="1"/>
    <col min="10924" max="10924" width="12.140625" customWidth="1"/>
    <col min="10925" max="10925" width="7.28515625" customWidth="1"/>
    <col min="10926" max="10926" width="7.42578125" customWidth="1"/>
    <col min="10929" max="11003" width="0" hidden="1" customWidth="1"/>
    <col min="11004" max="11004" width="12.140625" customWidth="1"/>
    <col min="11005" max="11005" width="6.85546875" customWidth="1"/>
    <col min="11006" max="11006" width="7.28515625" customWidth="1"/>
    <col min="11009" max="11009" width="12.140625" customWidth="1"/>
    <col min="11010" max="11010" width="7.7109375" customWidth="1"/>
    <col min="11011" max="11011" width="7.42578125" customWidth="1"/>
    <col min="11014" max="11014" width="12.140625" customWidth="1"/>
    <col min="11015" max="11016" width="6.85546875" customWidth="1"/>
    <col min="11051" max="11053" width="0" hidden="1" customWidth="1"/>
    <col min="11054" max="11054" width="6.28515625" customWidth="1"/>
    <col min="11055" max="11055" width="39.28515625" customWidth="1"/>
    <col min="11056" max="11139" width="0" hidden="1" customWidth="1"/>
    <col min="11140" max="11140" width="12.140625" customWidth="1"/>
    <col min="11141" max="11141" width="8.5703125" customWidth="1"/>
    <col min="11142" max="11142" width="7.5703125" customWidth="1"/>
    <col min="11143" max="11143" width="8.7109375" customWidth="1"/>
    <col min="11144" max="11144" width="10.5703125" customWidth="1"/>
    <col min="11145" max="11159" width="0" hidden="1" customWidth="1"/>
    <col min="11160" max="11160" width="12.140625" customWidth="1"/>
    <col min="11161" max="11161" width="8.28515625" customWidth="1"/>
    <col min="11162" max="11162" width="7.85546875" customWidth="1"/>
    <col min="11165" max="11179" width="0" hidden="1" customWidth="1"/>
    <col min="11180" max="11180" width="12.140625" customWidth="1"/>
    <col min="11181" max="11181" width="7.28515625" customWidth="1"/>
    <col min="11182" max="11182" width="7.42578125" customWidth="1"/>
    <col min="11185" max="11259" width="0" hidden="1" customWidth="1"/>
    <col min="11260" max="11260" width="12.140625" customWidth="1"/>
    <col min="11261" max="11261" width="6.85546875" customWidth="1"/>
    <col min="11262" max="11262" width="7.28515625" customWidth="1"/>
    <col min="11265" max="11265" width="12.140625" customWidth="1"/>
    <col min="11266" max="11266" width="7.7109375" customWidth="1"/>
    <col min="11267" max="11267" width="7.42578125" customWidth="1"/>
    <col min="11270" max="11270" width="12.140625" customWidth="1"/>
    <col min="11271" max="11272" width="6.85546875" customWidth="1"/>
    <col min="11307" max="11309" width="0" hidden="1" customWidth="1"/>
    <col min="11310" max="11310" width="6.28515625" customWidth="1"/>
    <col min="11311" max="11311" width="39.28515625" customWidth="1"/>
    <col min="11312" max="11395" width="0" hidden="1" customWidth="1"/>
    <col min="11396" max="11396" width="12.140625" customWidth="1"/>
    <col min="11397" max="11397" width="8.5703125" customWidth="1"/>
    <col min="11398" max="11398" width="7.5703125" customWidth="1"/>
    <col min="11399" max="11399" width="8.7109375" customWidth="1"/>
    <col min="11400" max="11400" width="10.5703125" customWidth="1"/>
    <col min="11401" max="11415" width="0" hidden="1" customWidth="1"/>
    <col min="11416" max="11416" width="12.140625" customWidth="1"/>
    <col min="11417" max="11417" width="8.28515625" customWidth="1"/>
    <col min="11418" max="11418" width="7.85546875" customWidth="1"/>
    <col min="11421" max="11435" width="0" hidden="1" customWidth="1"/>
    <col min="11436" max="11436" width="12.140625" customWidth="1"/>
    <col min="11437" max="11437" width="7.28515625" customWidth="1"/>
    <col min="11438" max="11438" width="7.42578125" customWidth="1"/>
    <col min="11441" max="11515" width="0" hidden="1" customWidth="1"/>
    <col min="11516" max="11516" width="12.140625" customWidth="1"/>
    <col min="11517" max="11517" width="6.85546875" customWidth="1"/>
    <col min="11518" max="11518" width="7.28515625" customWidth="1"/>
    <col min="11521" max="11521" width="12.140625" customWidth="1"/>
    <col min="11522" max="11522" width="7.7109375" customWidth="1"/>
    <col min="11523" max="11523" width="7.42578125" customWidth="1"/>
    <col min="11526" max="11526" width="12.140625" customWidth="1"/>
    <col min="11527" max="11528" width="6.85546875" customWidth="1"/>
    <col min="11563" max="11565" width="0" hidden="1" customWidth="1"/>
    <col min="11566" max="11566" width="6.28515625" customWidth="1"/>
    <col min="11567" max="11567" width="39.28515625" customWidth="1"/>
    <col min="11568" max="11651" width="0" hidden="1" customWidth="1"/>
    <col min="11652" max="11652" width="12.140625" customWidth="1"/>
    <col min="11653" max="11653" width="8.5703125" customWidth="1"/>
    <col min="11654" max="11654" width="7.5703125" customWidth="1"/>
    <col min="11655" max="11655" width="8.7109375" customWidth="1"/>
    <col min="11656" max="11656" width="10.5703125" customWidth="1"/>
    <col min="11657" max="11671" width="0" hidden="1" customWidth="1"/>
    <col min="11672" max="11672" width="12.140625" customWidth="1"/>
    <col min="11673" max="11673" width="8.28515625" customWidth="1"/>
    <col min="11674" max="11674" width="7.85546875" customWidth="1"/>
    <col min="11677" max="11691" width="0" hidden="1" customWidth="1"/>
    <col min="11692" max="11692" width="12.140625" customWidth="1"/>
    <col min="11693" max="11693" width="7.28515625" customWidth="1"/>
    <col min="11694" max="11694" width="7.42578125" customWidth="1"/>
    <col min="11697" max="11771" width="0" hidden="1" customWidth="1"/>
    <col min="11772" max="11772" width="12.140625" customWidth="1"/>
    <col min="11773" max="11773" width="6.85546875" customWidth="1"/>
    <col min="11774" max="11774" width="7.28515625" customWidth="1"/>
    <col min="11777" max="11777" width="12.140625" customWidth="1"/>
    <col min="11778" max="11778" width="7.7109375" customWidth="1"/>
    <col min="11779" max="11779" width="7.42578125" customWidth="1"/>
    <col min="11782" max="11782" width="12.140625" customWidth="1"/>
    <col min="11783" max="11784" width="6.85546875" customWidth="1"/>
    <col min="11819" max="11821" width="0" hidden="1" customWidth="1"/>
    <col min="11822" max="11822" width="6.28515625" customWidth="1"/>
    <col min="11823" max="11823" width="39.28515625" customWidth="1"/>
    <col min="11824" max="11907" width="0" hidden="1" customWidth="1"/>
    <col min="11908" max="11908" width="12.140625" customWidth="1"/>
    <col min="11909" max="11909" width="8.5703125" customWidth="1"/>
    <col min="11910" max="11910" width="7.5703125" customWidth="1"/>
    <col min="11911" max="11911" width="8.7109375" customWidth="1"/>
    <col min="11912" max="11912" width="10.5703125" customWidth="1"/>
    <col min="11913" max="11927" width="0" hidden="1" customWidth="1"/>
    <col min="11928" max="11928" width="12.140625" customWidth="1"/>
    <col min="11929" max="11929" width="8.28515625" customWidth="1"/>
    <col min="11930" max="11930" width="7.85546875" customWidth="1"/>
    <col min="11933" max="11947" width="0" hidden="1" customWidth="1"/>
    <col min="11948" max="11948" width="12.140625" customWidth="1"/>
    <col min="11949" max="11949" width="7.28515625" customWidth="1"/>
    <col min="11950" max="11950" width="7.42578125" customWidth="1"/>
    <col min="11953" max="12027" width="0" hidden="1" customWidth="1"/>
    <col min="12028" max="12028" width="12.140625" customWidth="1"/>
    <col min="12029" max="12029" width="6.85546875" customWidth="1"/>
    <col min="12030" max="12030" width="7.28515625" customWidth="1"/>
    <col min="12033" max="12033" width="12.140625" customWidth="1"/>
    <col min="12034" max="12034" width="7.7109375" customWidth="1"/>
    <col min="12035" max="12035" width="7.42578125" customWidth="1"/>
    <col min="12038" max="12038" width="12.140625" customWidth="1"/>
    <col min="12039" max="12040" width="6.85546875" customWidth="1"/>
    <col min="12075" max="12077" width="0" hidden="1" customWidth="1"/>
    <col min="12078" max="12078" width="6.28515625" customWidth="1"/>
    <col min="12079" max="12079" width="39.28515625" customWidth="1"/>
    <col min="12080" max="12163" width="0" hidden="1" customWidth="1"/>
    <col min="12164" max="12164" width="12.140625" customWidth="1"/>
    <col min="12165" max="12165" width="8.5703125" customWidth="1"/>
    <col min="12166" max="12166" width="7.5703125" customWidth="1"/>
    <col min="12167" max="12167" width="8.7109375" customWidth="1"/>
    <col min="12168" max="12168" width="10.5703125" customWidth="1"/>
    <col min="12169" max="12183" width="0" hidden="1" customWidth="1"/>
    <col min="12184" max="12184" width="12.140625" customWidth="1"/>
    <col min="12185" max="12185" width="8.28515625" customWidth="1"/>
    <col min="12186" max="12186" width="7.85546875" customWidth="1"/>
    <col min="12189" max="12203" width="0" hidden="1" customWidth="1"/>
    <col min="12204" max="12204" width="12.140625" customWidth="1"/>
    <col min="12205" max="12205" width="7.28515625" customWidth="1"/>
    <col min="12206" max="12206" width="7.42578125" customWidth="1"/>
    <col min="12209" max="12283" width="0" hidden="1" customWidth="1"/>
    <col min="12284" max="12284" width="12.140625" customWidth="1"/>
    <col min="12285" max="12285" width="6.85546875" customWidth="1"/>
    <col min="12286" max="12286" width="7.28515625" customWidth="1"/>
    <col min="12289" max="12289" width="12.140625" customWidth="1"/>
    <col min="12290" max="12290" width="7.7109375" customWidth="1"/>
    <col min="12291" max="12291" width="7.42578125" customWidth="1"/>
    <col min="12294" max="12294" width="12.140625" customWidth="1"/>
    <col min="12295" max="12296" width="6.85546875" customWidth="1"/>
    <col min="12331" max="12333" width="0" hidden="1" customWidth="1"/>
    <col min="12334" max="12334" width="6.28515625" customWidth="1"/>
    <col min="12335" max="12335" width="39.28515625" customWidth="1"/>
    <col min="12336" max="12419" width="0" hidden="1" customWidth="1"/>
    <col min="12420" max="12420" width="12.140625" customWidth="1"/>
    <col min="12421" max="12421" width="8.5703125" customWidth="1"/>
    <col min="12422" max="12422" width="7.5703125" customWidth="1"/>
    <col min="12423" max="12423" width="8.7109375" customWidth="1"/>
    <col min="12424" max="12424" width="10.5703125" customWidth="1"/>
    <col min="12425" max="12439" width="0" hidden="1" customWidth="1"/>
    <col min="12440" max="12440" width="12.140625" customWidth="1"/>
    <col min="12441" max="12441" width="8.28515625" customWidth="1"/>
    <col min="12442" max="12442" width="7.85546875" customWidth="1"/>
    <col min="12445" max="12459" width="0" hidden="1" customWidth="1"/>
    <col min="12460" max="12460" width="12.140625" customWidth="1"/>
    <col min="12461" max="12461" width="7.28515625" customWidth="1"/>
    <col min="12462" max="12462" width="7.42578125" customWidth="1"/>
    <col min="12465" max="12539" width="0" hidden="1" customWidth="1"/>
    <col min="12540" max="12540" width="12.140625" customWidth="1"/>
    <col min="12541" max="12541" width="6.85546875" customWidth="1"/>
    <col min="12542" max="12542" width="7.28515625" customWidth="1"/>
    <col min="12545" max="12545" width="12.140625" customWidth="1"/>
    <col min="12546" max="12546" width="7.7109375" customWidth="1"/>
    <col min="12547" max="12547" width="7.42578125" customWidth="1"/>
    <col min="12550" max="12550" width="12.140625" customWidth="1"/>
    <col min="12551" max="12552" width="6.85546875" customWidth="1"/>
    <col min="12587" max="12589" width="0" hidden="1" customWidth="1"/>
    <col min="12590" max="12590" width="6.28515625" customWidth="1"/>
    <col min="12591" max="12591" width="39.28515625" customWidth="1"/>
    <col min="12592" max="12675" width="0" hidden="1" customWidth="1"/>
    <col min="12676" max="12676" width="12.140625" customWidth="1"/>
    <col min="12677" max="12677" width="8.5703125" customWidth="1"/>
    <col min="12678" max="12678" width="7.5703125" customWidth="1"/>
    <col min="12679" max="12679" width="8.7109375" customWidth="1"/>
    <col min="12680" max="12680" width="10.5703125" customWidth="1"/>
    <col min="12681" max="12695" width="0" hidden="1" customWidth="1"/>
    <col min="12696" max="12696" width="12.140625" customWidth="1"/>
    <col min="12697" max="12697" width="8.28515625" customWidth="1"/>
    <col min="12698" max="12698" width="7.85546875" customWidth="1"/>
    <col min="12701" max="12715" width="0" hidden="1" customWidth="1"/>
    <col min="12716" max="12716" width="12.140625" customWidth="1"/>
    <col min="12717" max="12717" width="7.28515625" customWidth="1"/>
    <col min="12718" max="12718" width="7.42578125" customWidth="1"/>
    <col min="12721" max="12795" width="0" hidden="1" customWidth="1"/>
    <col min="12796" max="12796" width="12.140625" customWidth="1"/>
    <col min="12797" max="12797" width="6.85546875" customWidth="1"/>
    <col min="12798" max="12798" width="7.28515625" customWidth="1"/>
    <col min="12801" max="12801" width="12.140625" customWidth="1"/>
    <col min="12802" max="12802" width="7.7109375" customWidth="1"/>
    <col min="12803" max="12803" width="7.42578125" customWidth="1"/>
    <col min="12806" max="12806" width="12.140625" customWidth="1"/>
    <col min="12807" max="12808" width="6.85546875" customWidth="1"/>
    <col min="12843" max="12845" width="0" hidden="1" customWidth="1"/>
    <col min="12846" max="12846" width="6.28515625" customWidth="1"/>
    <col min="12847" max="12847" width="39.28515625" customWidth="1"/>
    <col min="12848" max="12931" width="0" hidden="1" customWidth="1"/>
    <col min="12932" max="12932" width="12.140625" customWidth="1"/>
    <col min="12933" max="12933" width="8.5703125" customWidth="1"/>
    <col min="12934" max="12934" width="7.5703125" customWidth="1"/>
    <col min="12935" max="12935" width="8.7109375" customWidth="1"/>
    <col min="12936" max="12936" width="10.5703125" customWidth="1"/>
    <col min="12937" max="12951" width="0" hidden="1" customWidth="1"/>
    <col min="12952" max="12952" width="12.140625" customWidth="1"/>
    <col min="12953" max="12953" width="8.28515625" customWidth="1"/>
    <col min="12954" max="12954" width="7.85546875" customWidth="1"/>
    <col min="12957" max="12971" width="0" hidden="1" customWidth="1"/>
    <col min="12972" max="12972" width="12.140625" customWidth="1"/>
    <col min="12973" max="12973" width="7.28515625" customWidth="1"/>
    <col min="12974" max="12974" width="7.42578125" customWidth="1"/>
    <col min="12977" max="13051" width="0" hidden="1" customWidth="1"/>
    <col min="13052" max="13052" width="12.140625" customWidth="1"/>
    <col min="13053" max="13053" width="6.85546875" customWidth="1"/>
    <col min="13054" max="13054" width="7.28515625" customWidth="1"/>
    <col min="13057" max="13057" width="12.140625" customWidth="1"/>
    <col min="13058" max="13058" width="7.7109375" customWidth="1"/>
    <col min="13059" max="13059" width="7.42578125" customWidth="1"/>
    <col min="13062" max="13062" width="12.140625" customWidth="1"/>
    <col min="13063" max="13064" width="6.85546875" customWidth="1"/>
    <col min="13099" max="13101" width="0" hidden="1" customWidth="1"/>
    <col min="13102" max="13102" width="6.28515625" customWidth="1"/>
    <col min="13103" max="13103" width="39.28515625" customWidth="1"/>
    <col min="13104" max="13187" width="0" hidden="1" customWidth="1"/>
    <col min="13188" max="13188" width="12.140625" customWidth="1"/>
    <col min="13189" max="13189" width="8.5703125" customWidth="1"/>
    <col min="13190" max="13190" width="7.5703125" customWidth="1"/>
    <col min="13191" max="13191" width="8.7109375" customWidth="1"/>
    <col min="13192" max="13192" width="10.5703125" customWidth="1"/>
    <col min="13193" max="13207" width="0" hidden="1" customWidth="1"/>
    <col min="13208" max="13208" width="12.140625" customWidth="1"/>
    <col min="13209" max="13209" width="8.28515625" customWidth="1"/>
    <col min="13210" max="13210" width="7.85546875" customWidth="1"/>
    <col min="13213" max="13227" width="0" hidden="1" customWidth="1"/>
    <col min="13228" max="13228" width="12.140625" customWidth="1"/>
    <col min="13229" max="13229" width="7.28515625" customWidth="1"/>
    <col min="13230" max="13230" width="7.42578125" customWidth="1"/>
    <col min="13233" max="13307" width="0" hidden="1" customWidth="1"/>
    <col min="13308" max="13308" width="12.140625" customWidth="1"/>
    <col min="13309" max="13309" width="6.85546875" customWidth="1"/>
    <col min="13310" max="13310" width="7.28515625" customWidth="1"/>
    <col min="13313" max="13313" width="12.140625" customWidth="1"/>
    <col min="13314" max="13314" width="7.7109375" customWidth="1"/>
    <col min="13315" max="13315" width="7.42578125" customWidth="1"/>
    <col min="13318" max="13318" width="12.140625" customWidth="1"/>
    <col min="13319" max="13320" width="6.85546875" customWidth="1"/>
    <col min="13355" max="13357" width="0" hidden="1" customWidth="1"/>
    <col min="13358" max="13358" width="6.28515625" customWidth="1"/>
    <col min="13359" max="13359" width="39.28515625" customWidth="1"/>
    <col min="13360" max="13443" width="0" hidden="1" customWidth="1"/>
    <col min="13444" max="13444" width="12.140625" customWidth="1"/>
    <col min="13445" max="13445" width="8.5703125" customWidth="1"/>
    <col min="13446" max="13446" width="7.5703125" customWidth="1"/>
    <col min="13447" max="13447" width="8.7109375" customWidth="1"/>
    <col min="13448" max="13448" width="10.5703125" customWidth="1"/>
    <col min="13449" max="13463" width="0" hidden="1" customWidth="1"/>
    <col min="13464" max="13464" width="12.140625" customWidth="1"/>
    <col min="13465" max="13465" width="8.28515625" customWidth="1"/>
    <col min="13466" max="13466" width="7.85546875" customWidth="1"/>
    <col min="13469" max="13483" width="0" hidden="1" customWidth="1"/>
    <col min="13484" max="13484" width="12.140625" customWidth="1"/>
    <col min="13485" max="13485" width="7.28515625" customWidth="1"/>
    <col min="13486" max="13486" width="7.42578125" customWidth="1"/>
    <col min="13489" max="13563" width="0" hidden="1" customWidth="1"/>
    <col min="13564" max="13564" width="12.140625" customWidth="1"/>
    <col min="13565" max="13565" width="6.85546875" customWidth="1"/>
    <col min="13566" max="13566" width="7.28515625" customWidth="1"/>
    <col min="13569" max="13569" width="12.140625" customWidth="1"/>
    <col min="13570" max="13570" width="7.7109375" customWidth="1"/>
    <col min="13571" max="13571" width="7.42578125" customWidth="1"/>
    <col min="13574" max="13574" width="12.140625" customWidth="1"/>
    <col min="13575" max="13576" width="6.85546875" customWidth="1"/>
    <col min="13611" max="13613" width="0" hidden="1" customWidth="1"/>
    <col min="13614" max="13614" width="6.28515625" customWidth="1"/>
    <col min="13615" max="13615" width="39.28515625" customWidth="1"/>
    <col min="13616" max="13699" width="0" hidden="1" customWidth="1"/>
    <col min="13700" max="13700" width="12.140625" customWidth="1"/>
    <col min="13701" max="13701" width="8.5703125" customWidth="1"/>
    <col min="13702" max="13702" width="7.5703125" customWidth="1"/>
    <col min="13703" max="13703" width="8.7109375" customWidth="1"/>
    <col min="13704" max="13704" width="10.5703125" customWidth="1"/>
    <col min="13705" max="13719" width="0" hidden="1" customWidth="1"/>
    <col min="13720" max="13720" width="12.140625" customWidth="1"/>
    <col min="13721" max="13721" width="8.28515625" customWidth="1"/>
    <col min="13722" max="13722" width="7.85546875" customWidth="1"/>
    <col min="13725" max="13739" width="0" hidden="1" customWidth="1"/>
    <col min="13740" max="13740" width="12.140625" customWidth="1"/>
    <col min="13741" max="13741" width="7.28515625" customWidth="1"/>
    <col min="13742" max="13742" width="7.42578125" customWidth="1"/>
    <col min="13745" max="13819" width="0" hidden="1" customWidth="1"/>
    <col min="13820" max="13820" width="12.140625" customWidth="1"/>
    <col min="13821" max="13821" width="6.85546875" customWidth="1"/>
    <col min="13822" max="13822" width="7.28515625" customWidth="1"/>
    <col min="13825" max="13825" width="12.140625" customWidth="1"/>
    <col min="13826" max="13826" width="7.7109375" customWidth="1"/>
    <col min="13827" max="13827" width="7.42578125" customWidth="1"/>
    <col min="13830" max="13830" width="12.140625" customWidth="1"/>
    <col min="13831" max="13832" width="6.85546875" customWidth="1"/>
    <col min="13867" max="13869" width="0" hidden="1" customWidth="1"/>
    <col min="13870" max="13870" width="6.28515625" customWidth="1"/>
    <col min="13871" max="13871" width="39.28515625" customWidth="1"/>
    <col min="13872" max="13955" width="0" hidden="1" customWidth="1"/>
    <col min="13956" max="13956" width="12.140625" customWidth="1"/>
    <col min="13957" max="13957" width="8.5703125" customWidth="1"/>
    <col min="13958" max="13958" width="7.5703125" customWidth="1"/>
    <col min="13959" max="13959" width="8.7109375" customWidth="1"/>
    <col min="13960" max="13960" width="10.5703125" customWidth="1"/>
    <col min="13961" max="13975" width="0" hidden="1" customWidth="1"/>
    <col min="13976" max="13976" width="12.140625" customWidth="1"/>
    <col min="13977" max="13977" width="8.28515625" customWidth="1"/>
    <col min="13978" max="13978" width="7.85546875" customWidth="1"/>
    <col min="13981" max="13995" width="0" hidden="1" customWidth="1"/>
    <col min="13996" max="13996" width="12.140625" customWidth="1"/>
    <col min="13997" max="13997" width="7.28515625" customWidth="1"/>
    <col min="13998" max="13998" width="7.42578125" customWidth="1"/>
    <col min="14001" max="14075" width="0" hidden="1" customWidth="1"/>
    <col min="14076" max="14076" width="12.140625" customWidth="1"/>
    <col min="14077" max="14077" width="6.85546875" customWidth="1"/>
    <col min="14078" max="14078" width="7.28515625" customWidth="1"/>
    <col min="14081" max="14081" width="12.140625" customWidth="1"/>
    <col min="14082" max="14082" width="7.7109375" customWidth="1"/>
    <col min="14083" max="14083" width="7.42578125" customWidth="1"/>
    <col min="14086" max="14086" width="12.140625" customWidth="1"/>
    <col min="14087" max="14088" width="6.85546875" customWidth="1"/>
    <col min="14123" max="14125" width="0" hidden="1" customWidth="1"/>
    <col min="14126" max="14126" width="6.28515625" customWidth="1"/>
    <col min="14127" max="14127" width="39.28515625" customWidth="1"/>
    <col min="14128" max="14211" width="0" hidden="1" customWidth="1"/>
    <col min="14212" max="14212" width="12.140625" customWidth="1"/>
    <col min="14213" max="14213" width="8.5703125" customWidth="1"/>
    <col min="14214" max="14214" width="7.5703125" customWidth="1"/>
    <col min="14215" max="14215" width="8.7109375" customWidth="1"/>
    <col min="14216" max="14216" width="10.5703125" customWidth="1"/>
    <col min="14217" max="14231" width="0" hidden="1" customWidth="1"/>
    <col min="14232" max="14232" width="12.140625" customWidth="1"/>
    <col min="14233" max="14233" width="8.28515625" customWidth="1"/>
    <col min="14234" max="14234" width="7.85546875" customWidth="1"/>
    <col min="14237" max="14251" width="0" hidden="1" customWidth="1"/>
    <col min="14252" max="14252" width="12.140625" customWidth="1"/>
    <col min="14253" max="14253" width="7.28515625" customWidth="1"/>
    <col min="14254" max="14254" width="7.42578125" customWidth="1"/>
    <col min="14257" max="14331" width="0" hidden="1" customWidth="1"/>
    <col min="14332" max="14332" width="12.140625" customWidth="1"/>
    <col min="14333" max="14333" width="6.85546875" customWidth="1"/>
    <col min="14334" max="14334" width="7.28515625" customWidth="1"/>
    <col min="14337" max="14337" width="12.140625" customWidth="1"/>
    <col min="14338" max="14338" width="7.7109375" customWidth="1"/>
    <col min="14339" max="14339" width="7.42578125" customWidth="1"/>
    <col min="14342" max="14342" width="12.140625" customWidth="1"/>
    <col min="14343" max="14344" width="6.85546875" customWidth="1"/>
    <col min="14379" max="14381" width="0" hidden="1" customWidth="1"/>
    <col min="14382" max="14382" width="6.28515625" customWidth="1"/>
    <col min="14383" max="14383" width="39.28515625" customWidth="1"/>
    <col min="14384" max="14467" width="0" hidden="1" customWidth="1"/>
    <col min="14468" max="14468" width="12.140625" customWidth="1"/>
    <col min="14469" max="14469" width="8.5703125" customWidth="1"/>
    <col min="14470" max="14470" width="7.5703125" customWidth="1"/>
    <col min="14471" max="14471" width="8.7109375" customWidth="1"/>
    <col min="14472" max="14472" width="10.5703125" customWidth="1"/>
    <col min="14473" max="14487" width="0" hidden="1" customWidth="1"/>
    <col min="14488" max="14488" width="12.140625" customWidth="1"/>
    <col min="14489" max="14489" width="8.28515625" customWidth="1"/>
    <col min="14490" max="14490" width="7.85546875" customWidth="1"/>
    <col min="14493" max="14507" width="0" hidden="1" customWidth="1"/>
    <col min="14508" max="14508" width="12.140625" customWidth="1"/>
    <col min="14509" max="14509" width="7.28515625" customWidth="1"/>
    <col min="14510" max="14510" width="7.42578125" customWidth="1"/>
    <col min="14513" max="14587" width="0" hidden="1" customWidth="1"/>
    <col min="14588" max="14588" width="12.140625" customWidth="1"/>
    <col min="14589" max="14589" width="6.85546875" customWidth="1"/>
    <col min="14590" max="14590" width="7.28515625" customWidth="1"/>
    <col min="14593" max="14593" width="12.140625" customWidth="1"/>
    <col min="14594" max="14594" width="7.7109375" customWidth="1"/>
    <col min="14595" max="14595" width="7.42578125" customWidth="1"/>
    <col min="14598" max="14598" width="12.140625" customWidth="1"/>
    <col min="14599" max="14600" width="6.85546875" customWidth="1"/>
    <col min="14635" max="14637" width="0" hidden="1" customWidth="1"/>
    <col min="14638" max="14638" width="6.28515625" customWidth="1"/>
    <col min="14639" max="14639" width="39.28515625" customWidth="1"/>
    <col min="14640" max="14723" width="0" hidden="1" customWidth="1"/>
    <col min="14724" max="14724" width="12.140625" customWidth="1"/>
    <col min="14725" max="14725" width="8.5703125" customWidth="1"/>
    <col min="14726" max="14726" width="7.5703125" customWidth="1"/>
    <col min="14727" max="14727" width="8.7109375" customWidth="1"/>
    <col min="14728" max="14728" width="10.5703125" customWidth="1"/>
    <col min="14729" max="14743" width="0" hidden="1" customWidth="1"/>
    <col min="14744" max="14744" width="12.140625" customWidth="1"/>
    <col min="14745" max="14745" width="8.28515625" customWidth="1"/>
    <col min="14746" max="14746" width="7.85546875" customWidth="1"/>
    <col min="14749" max="14763" width="0" hidden="1" customWidth="1"/>
    <col min="14764" max="14764" width="12.140625" customWidth="1"/>
    <col min="14765" max="14765" width="7.28515625" customWidth="1"/>
    <col min="14766" max="14766" width="7.42578125" customWidth="1"/>
    <col min="14769" max="14843" width="0" hidden="1" customWidth="1"/>
    <col min="14844" max="14844" width="12.140625" customWidth="1"/>
    <col min="14845" max="14845" width="6.85546875" customWidth="1"/>
    <col min="14846" max="14846" width="7.28515625" customWidth="1"/>
    <col min="14849" max="14849" width="12.140625" customWidth="1"/>
    <col min="14850" max="14850" width="7.7109375" customWidth="1"/>
    <col min="14851" max="14851" width="7.42578125" customWidth="1"/>
    <col min="14854" max="14854" width="12.140625" customWidth="1"/>
    <col min="14855" max="14856" width="6.85546875" customWidth="1"/>
    <col min="14891" max="14893" width="0" hidden="1" customWidth="1"/>
    <col min="14894" max="14894" width="6.28515625" customWidth="1"/>
    <col min="14895" max="14895" width="39.28515625" customWidth="1"/>
    <col min="14896" max="14979" width="0" hidden="1" customWidth="1"/>
    <col min="14980" max="14980" width="12.140625" customWidth="1"/>
    <col min="14981" max="14981" width="8.5703125" customWidth="1"/>
    <col min="14982" max="14982" width="7.5703125" customWidth="1"/>
    <col min="14983" max="14983" width="8.7109375" customWidth="1"/>
    <col min="14984" max="14984" width="10.5703125" customWidth="1"/>
    <col min="14985" max="14999" width="0" hidden="1" customWidth="1"/>
    <col min="15000" max="15000" width="12.140625" customWidth="1"/>
    <col min="15001" max="15001" width="8.28515625" customWidth="1"/>
    <col min="15002" max="15002" width="7.85546875" customWidth="1"/>
    <col min="15005" max="15019" width="0" hidden="1" customWidth="1"/>
    <col min="15020" max="15020" width="12.140625" customWidth="1"/>
    <col min="15021" max="15021" width="7.28515625" customWidth="1"/>
    <col min="15022" max="15022" width="7.42578125" customWidth="1"/>
    <col min="15025" max="15099" width="0" hidden="1" customWidth="1"/>
    <col min="15100" max="15100" width="12.140625" customWidth="1"/>
    <col min="15101" max="15101" width="6.85546875" customWidth="1"/>
    <col min="15102" max="15102" width="7.28515625" customWidth="1"/>
    <col min="15105" max="15105" width="12.140625" customWidth="1"/>
    <col min="15106" max="15106" width="7.7109375" customWidth="1"/>
    <col min="15107" max="15107" width="7.42578125" customWidth="1"/>
    <col min="15110" max="15110" width="12.140625" customWidth="1"/>
    <col min="15111" max="15112" width="6.85546875" customWidth="1"/>
    <col min="15147" max="15149" width="0" hidden="1" customWidth="1"/>
    <col min="15150" max="15150" width="6.28515625" customWidth="1"/>
    <col min="15151" max="15151" width="39.28515625" customWidth="1"/>
    <col min="15152" max="15235" width="0" hidden="1" customWidth="1"/>
    <col min="15236" max="15236" width="12.140625" customWidth="1"/>
    <col min="15237" max="15237" width="8.5703125" customWidth="1"/>
    <col min="15238" max="15238" width="7.5703125" customWidth="1"/>
    <col min="15239" max="15239" width="8.7109375" customWidth="1"/>
    <col min="15240" max="15240" width="10.5703125" customWidth="1"/>
    <col min="15241" max="15255" width="0" hidden="1" customWidth="1"/>
    <col min="15256" max="15256" width="12.140625" customWidth="1"/>
    <col min="15257" max="15257" width="8.28515625" customWidth="1"/>
    <col min="15258" max="15258" width="7.85546875" customWidth="1"/>
    <col min="15261" max="15275" width="0" hidden="1" customWidth="1"/>
    <col min="15276" max="15276" width="12.140625" customWidth="1"/>
    <col min="15277" max="15277" width="7.28515625" customWidth="1"/>
    <col min="15278" max="15278" width="7.42578125" customWidth="1"/>
    <col min="15281" max="15355" width="0" hidden="1" customWidth="1"/>
    <col min="15356" max="15356" width="12.140625" customWidth="1"/>
    <col min="15357" max="15357" width="6.85546875" customWidth="1"/>
    <col min="15358" max="15358" width="7.28515625" customWidth="1"/>
    <col min="15361" max="15361" width="12.140625" customWidth="1"/>
    <col min="15362" max="15362" width="7.7109375" customWidth="1"/>
    <col min="15363" max="15363" width="7.42578125" customWidth="1"/>
    <col min="15366" max="15366" width="12.140625" customWidth="1"/>
    <col min="15367" max="15368" width="6.85546875" customWidth="1"/>
    <col min="15403" max="15405" width="0" hidden="1" customWidth="1"/>
    <col min="15406" max="15406" width="6.28515625" customWidth="1"/>
    <col min="15407" max="15407" width="39.28515625" customWidth="1"/>
    <col min="15408" max="15491" width="0" hidden="1" customWidth="1"/>
    <col min="15492" max="15492" width="12.140625" customWidth="1"/>
    <col min="15493" max="15493" width="8.5703125" customWidth="1"/>
    <col min="15494" max="15494" width="7.5703125" customWidth="1"/>
    <col min="15495" max="15495" width="8.7109375" customWidth="1"/>
    <col min="15496" max="15496" width="10.5703125" customWidth="1"/>
    <col min="15497" max="15511" width="0" hidden="1" customWidth="1"/>
    <col min="15512" max="15512" width="12.140625" customWidth="1"/>
    <col min="15513" max="15513" width="8.28515625" customWidth="1"/>
    <col min="15514" max="15514" width="7.85546875" customWidth="1"/>
    <col min="15517" max="15531" width="0" hidden="1" customWidth="1"/>
    <col min="15532" max="15532" width="12.140625" customWidth="1"/>
    <col min="15533" max="15533" width="7.28515625" customWidth="1"/>
    <col min="15534" max="15534" width="7.42578125" customWidth="1"/>
    <col min="15537" max="15611" width="0" hidden="1" customWidth="1"/>
    <col min="15612" max="15612" width="12.140625" customWidth="1"/>
    <col min="15613" max="15613" width="6.85546875" customWidth="1"/>
    <col min="15614" max="15614" width="7.28515625" customWidth="1"/>
    <col min="15617" max="15617" width="12.140625" customWidth="1"/>
    <col min="15618" max="15618" width="7.7109375" customWidth="1"/>
    <col min="15619" max="15619" width="7.42578125" customWidth="1"/>
    <col min="15622" max="15622" width="12.140625" customWidth="1"/>
    <col min="15623" max="15624" width="6.85546875" customWidth="1"/>
    <col min="15659" max="15661" width="0" hidden="1" customWidth="1"/>
    <col min="15662" max="15662" width="6.28515625" customWidth="1"/>
    <col min="15663" max="15663" width="39.28515625" customWidth="1"/>
    <col min="15664" max="15747" width="0" hidden="1" customWidth="1"/>
    <col min="15748" max="15748" width="12.140625" customWidth="1"/>
    <col min="15749" max="15749" width="8.5703125" customWidth="1"/>
    <col min="15750" max="15750" width="7.5703125" customWidth="1"/>
    <col min="15751" max="15751" width="8.7109375" customWidth="1"/>
    <col min="15752" max="15752" width="10.5703125" customWidth="1"/>
    <col min="15753" max="15767" width="0" hidden="1" customWidth="1"/>
    <col min="15768" max="15768" width="12.140625" customWidth="1"/>
    <col min="15769" max="15769" width="8.28515625" customWidth="1"/>
    <col min="15770" max="15770" width="7.85546875" customWidth="1"/>
    <col min="15773" max="15787" width="0" hidden="1" customWidth="1"/>
    <col min="15788" max="15788" width="12.140625" customWidth="1"/>
    <col min="15789" max="15789" width="7.28515625" customWidth="1"/>
    <col min="15790" max="15790" width="7.42578125" customWidth="1"/>
    <col min="15793" max="15867" width="0" hidden="1" customWidth="1"/>
    <col min="15868" max="15868" width="12.140625" customWidth="1"/>
    <col min="15869" max="15869" width="6.85546875" customWidth="1"/>
    <col min="15870" max="15870" width="7.28515625" customWidth="1"/>
    <col min="15873" max="15873" width="12.140625" customWidth="1"/>
    <col min="15874" max="15874" width="7.7109375" customWidth="1"/>
    <col min="15875" max="15875" width="7.42578125" customWidth="1"/>
    <col min="15878" max="15878" width="12.140625" customWidth="1"/>
    <col min="15879" max="15880" width="6.85546875" customWidth="1"/>
    <col min="15915" max="15917" width="0" hidden="1" customWidth="1"/>
    <col min="15918" max="15918" width="6.28515625" customWidth="1"/>
    <col min="15919" max="15919" width="39.28515625" customWidth="1"/>
    <col min="15920" max="16003" width="0" hidden="1" customWidth="1"/>
    <col min="16004" max="16004" width="12.140625" customWidth="1"/>
    <col min="16005" max="16005" width="8.5703125" customWidth="1"/>
    <col min="16006" max="16006" width="7.5703125" customWidth="1"/>
    <col min="16007" max="16007" width="8.7109375" customWidth="1"/>
    <col min="16008" max="16008" width="10.5703125" customWidth="1"/>
    <col min="16009" max="16023" width="0" hidden="1" customWidth="1"/>
    <col min="16024" max="16024" width="12.140625" customWidth="1"/>
    <col min="16025" max="16025" width="8.28515625" customWidth="1"/>
    <col min="16026" max="16026" width="7.85546875" customWidth="1"/>
    <col min="16029" max="16043" width="0" hidden="1" customWidth="1"/>
    <col min="16044" max="16044" width="12.140625" customWidth="1"/>
    <col min="16045" max="16045" width="7.28515625" customWidth="1"/>
    <col min="16046" max="16046" width="7.42578125" customWidth="1"/>
    <col min="16049" max="16123" width="0" hidden="1" customWidth="1"/>
    <col min="16124" max="16124" width="12.140625" customWidth="1"/>
    <col min="16125" max="16125" width="6.85546875" customWidth="1"/>
    <col min="16126" max="16126" width="7.28515625" customWidth="1"/>
    <col min="16129" max="16129" width="12.140625" customWidth="1"/>
    <col min="16130" max="16130" width="7.7109375" customWidth="1"/>
    <col min="16131" max="16131" width="7.42578125" customWidth="1"/>
    <col min="16134" max="16134" width="12.140625" customWidth="1"/>
    <col min="16135" max="16136" width="6.85546875" customWidth="1"/>
  </cols>
  <sheetData>
    <row r="1" spans="4:39" hidden="1"/>
    <row r="2" spans="4:39" hidden="1"/>
    <row r="3" spans="4:39" ht="5.25" customHeight="1">
      <c r="D3" s="72"/>
      <c r="E3" s="72"/>
    </row>
    <row r="4" spans="4:39" ht="15" customHeight="1">
      <c r="D4" s="38" t="s">
        <v>69</v>
      </c>
      <c r="E4" s="39"/>
    </row>
    <row r="5" spans="4:39" ht="21.75" customHeight="1">
      <c r="D5" s="27"/>
      <c r="E5" s="27"/>
    </row>
    <row r="6" spans="4:39" ht="9" customHeight="1"/>
    <row r="7" spans="4:39" ht="18.75" customHeight="1">
      <c r="D7" s="25" t="str">
        <f>[1]Титульный!F20</f>
        <v>ФКП "Завод имени Я.М. Свердлова"</v>
      </c>
      <c r="E7" s="26"/>
    </row>
    <row r="8" spans="4:39" hidden="1"/>
    <row r="9" spans="4:39" s="2" customFormat="1" ht="5.25" hidden="1">
      <c r="D9" s="3"/>
      <c r="F9" s="2">
        <f>IF(god="","Не определено",god+2)</f>
        <v>2013</v>
      </c>
      <c r="G9" s="2">
        <f>IF(god="","Не определено",god+2)</f>
        <v>2013</v>
      </c>
      <c r="H9" s="2">
        <f>IF(god="","Не определено",god+2)</f>
        <v>2013</v>
      </c>
      <c r="I9" s="2">
        <f>IF(god="","Не определено",god+2)</f>
        <v>2013</v>
      </c>
      <c r="J9" s="2">
        <f>IF(god="","Не определено",god+2)</f>
        <v>2013</v>
      </c>
    </row>
    <row r="10" spans="4:39" hidden="1"/>
    <row r="11" spans="4:39" hidden="1"/>
    <row r="13" spans="4:39">
      <c r="D13" s="27" t="s">
        <v>0</v>
      </c>
      <c r="E13" s="27"/>
    </row>
    <row r="14" spans="4:39" ht="6.75" customHeight="1"/>
    <row r="15" spans="4:39" ht="30.75" customHeight="1">
      <c r="D15" s="73" t="s">
        <v>1</v>
      </c>
      <c r="E15" s="73" t="s">
        <v>2</v>
      </c>
      <c r="F15" s="70" t="s">
        <v>125</v>
      </c>
      <c r="G15" s="70"/>
      <c r="H15" s="70"/>
      <c r="I15" s="70"/>
      <c r="J15" s="70"/>
      <c r="K15" s="5"/>
      <c r="L15" s="5"/>
      <c r="M15" s="5"/>
      <c r="N15" s="5"/>
      <c r="O15" s="5"/>
      <c r="P15" s="5"/>
      <c r="Q15" s="5"/>
      <c r="R15" s="5"/>
      <c r="S15" s="5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</row>
    <row r="16" spans="4:39" ht="23.25" customHeight="1">
      <c r="D16" s="73"/>
      <c r="E16" s="73"/>
      <c r="F16" s="4" t="s">
        <v>3</v>
      </c>
      <c r="G16" s="4" t="s">
        <v>4</v>
      </c>
      <c r="H16" s="4" t="s">
        <v>5</v>
      </c>
      <c r="I16" s="4" t="s">
        <v>6</v>
      </c>
      <c r="J16" s="4" t="s">
        <v>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4:39" ht="4.5" customHeight="1">
      <c r="D17" s="6"/>
      <c r="E17" s="6"/>
      <c r="F17" s="6"/>
      <c r="G17" s="6"/>
      <c r="H17" s="6"/>
      <c r="I17" s="6"/>
      <c r="J17" s="6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4:39" ht="24.75" customHeight="1">
      <c r="D18" s="7" t="s">
        <v>8</v>
      </c>
      <c r="E18" s="8" t="s">
        <v>9</v>
      </c>
      <c r="F18" s="86">
        <f>F24+F25+F26</f>
        <v>760325.13799999992</v>
      </c>
      <c r="G18" s="86">
        <f>G24+G25+G26</f>
        <v>655412.23899999994</v>
      </c>
      <c r="H18" s="86">
        <f>H19+H24+H25+H26</f>
        <v>0</v>
      </c>
      <c r="I18" s="86">
        <f>I19+I24+I25+I26</f>
        <v>164568.976</v>
      </c>
      <c r="J18" s="86">
        <f>J19+J24+J25+J26</f>
        <v>103659.822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4:39">
      <c r="D19" s="7" t="s">
        <v>10</v>
      </c>
      <c r="E19" s="10" t="s">
        <v>11</v>
      </c>
      <c r="F19" s="87"/>
      <c r="G19" s="87"/>
      <c r="H19" s="86">
        <f>H21</f>
        <v>0</v>
      </c>
      <c r="I19" s="86">
        <f>I21+I22</f>
        <v>59656.076999999997</v>
      </c>
      <c r="J19" s="86">
        <f>J22+J23</f>
        <v>103659.822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4:39">
      <c r="D20" s="7" t="s">
        <v>12</v>
      </c>
      <c r="E20" s="12" t="s">
        <v>13</v>
      </c>
      <c r="F20" s="87"/>
      <c r="G20" s="87"/>
      <c r="H20" s="87"/>
      <c r="I20" s="87"/>
      <c r="J20" s="87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4:39">
      <c r="D21" s="7" t="s">
        <v>14</v>
      </c>
      <c r="E21" s="12" t="s">
        <v>4</v>
      </c>
      <c r="F21" s="87"/>
      <c r="G21" s="87"/>
      <c r="H21" s="88"/>
      <c r="I21" s="88">
        <v>59656.076999999997</v>
      </c>
      <c r="J21" s="87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4:39">
      <c r="D22" s="7" t="s">
        <v>15</v>
      </c>
      <c r="E22" s="12" t="s">
        <v>5</v>
      </c>
      <c r="F22" s="87"/>
      <c r="G22" s="87"/>
      <c r="H22" s="87"/>
      <c r="I22" s="88"/>
      <c r="J22" s="8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4:39">
      <c r="D23" s="7" t="s">
        <v>16</v>
      </c>
      <c r="E23" s="12" t="s">
        <v>17</v>
      </c>
      <c r="F23" s="87"/>
      <c r="G23" s="87"/>
      <c r="H23" s="87"/>
      <c r="I23" s="87"/>
      <c r="J23" s="88">
        <v>103659.822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4:39">
      <c r="D24" s="7" t="s">
        <v>18</v>
      </c>
      <c r="E24" s="10" t="s">
        <v>19</v>
      </c>
      <c r="F24" s="86">
        <f>G24+H24+I24+J24</f>
        <v>90471.360000000001</v>
      </c>
      <c r="G24" s="88"/>
      <c r="H24" s="88"/>
      <c r="I24" s="88">
        <v>90471.360000000001</v>
      </c>
      <c r="J24" s="8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4:39" ht="22.5">
      <c r="D25" s="7" t="s">
        <v>20</v>
      </c>
      <c r="E25" s="10" t="s">
        <v>21</v>
      </c>
      <c r="F25" s="86">
        <f>G25+H25+I25+J25</f>
        <v>669853.77799999993</v>
      </c>
      <c r="G25" s="88">
        <v>655412.23899999994</v>
      </c>
      <c r="H25" s="88"/>
      <c r="I25" s="88">
        <v>14441.539000000001</v>
      </c>
      <c r="J25" s="88"/>
      <c r="K25" s="5"/>
      <c r="L25" s="3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4:39" ht="22.5">
      <c r="D26" s="7" t="s">
        <v>22</v>
      </c>
      <c r="E26" s="10" t="s">
        <v>23</v>
      </c>
      <c r="F26" s="86">
        <f>G26+H26+I26+J26</f>
        <v>0</v>
      </c>
      <c r="G26" s="88"/>
      <c r="H26" s="88"/>
      <c r="I26" s="88"/>
      <c r="J26" s="8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4:39" ht="20.25" customHeight="1">
      <c r="D27" s="7" t="s">
        <v>24</v>
      </c>
      <c r="E27" s="8" t="s">
        <v>25</v>
      </c>
      <c r="F27" s="86">
        <f>G27+H27+I27+J27</f>
        <v>13580.516994541149</v>
      </c>
      <c r="G27" s="86">
        <f>G18*G28/100</f>
        <v>2618.9077789999992</v>
      </c>
      <c r="H27" s="86">
        <f>H18*H28/100</f>
        <v>0</v>
      </c>
      <c r="I27" s="86">
        <f>I18*I28/100</f>
        <v>3758.0948100230539</v>
      </c>
      <c r="J27" s="86">
        <f>J18*J28/100</f>
        <v>7203.5144055180954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4:39" ht="20.25" customHeight="1">
      <c r="D28" s="7" t="s">
        <v>26</v>
      </c>
      <c r="E28" s="10" t="s">
        <v>27</v>
      </c>
      <c r="F28" s="86">
        <f>(F27/F18*100)</f>
        <v>1.7861459941024795</v>
      </c>
      <c r="G28" s="88">
        <f>[2]П1.4!$Q$29</f>
        <v>0.39958176292158004</v>
      </c>
      <c r="H28" s="88"/>
      <c r="I28" s="88">
        <f>[2]П1.4!$S$29</f>
        <v>2.2835985866637794</v>
      </c>
      <c r="J28" s="88">
        <f>[2]П1.4!$T$29</f>
        <v>6.9491865474340626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4:39" ht="22.5">
      <c r="D29" s="7" t="s">
        <v>28</v>
      </c>
      <c r="E29" s="14" t="s">
        <v>29</v>
      </c>
      <c r="F29" s="86">
        <f>G29+H29+I29+J29</f>
        <v>0</v>
      </c>
      <c r="G29" s="88"/>
      <c r="H29" s="88"/>
      <c r="I29" s="88"/>
      <c r="J29" s="88"/>
      <c r="K29" s="5"/>
      <c r="L29" s="5"/>
      <c r="M29" s="3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4:39">
      <c r="D30" s="7" t="s">
        <v>30</v>
      </c>
      <c r="E30" s="8" t="s">
        <v>31</v>
      </c>
      <c r="F30" s="86">
        <f>F18-F27-F29</f>
        <v>746744.62100545876</v>
      </c>
      <c r="G30" s="86">
        <f>G18-G27-G29</f>
        <v>652793.33122099994</v>
      </c>
      <c r="H30" s="86">
        <f>H18-H27-H29</f>
        <v>0</v>
      </c>
      <c r="I30" s="86">
        <f>I18-I27-I29</f>
        <v>160810.88118997694</v>
      </c>
      <c r="J30" s="86">
        <f>J18-J27-J29</f>
        <v>96456.307594481899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4:39" ht="22.5">
      <c r="D31" s="7" t="s">
        <v>32</v>
      </c>
      <c r="E31" s="10" t="s">
        <v>33</v>
      </c>
      <c r="F31" s="86">
        <f t="shared" ref="F31:F36" si="0">G31+H31+I31+J31</f>
        <v>132713.842</v>
      </c>
      <c r="G31" s="88"/>
      <c r="H31" s="88"/>
      <c r="I31" s="88">
        <v>46532.415000000001</v>
      </c>
      <c r="J31" s="88">
        <v>86181.426999999996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4:39">
      <c r="D32" s="7" t="s">
        <v>34</v>
      </c>
      <c r="E32" s="12" t="s">
        <v>35</v>
      </c>
      <c r="F32" s="86">
        <f t="shared" si="0"/>
        <v>0</v>
      </c>
      <c r="G32" s="88"/>
      <c r="H32" s="88"/>
      <c r="I32" s="88"/>
      <c r="J32" s="88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4:39" ht="22.5">
      <c r="D33" s="7" t="s">
        <v>36</v>
      </c>
      <c r="E33" s="12" t="s">
        <v>37</v>
      </c>
      <c r="F33" s="86">
        <f t="shared" si="0"/>
        <v>0</v>
      </c>
      <c r="G33" s="88"/>
      <c r="H33" s="88"/>
      <c r="I33" s="88"/>
      <c r="J33" s="8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4:39">
      <c r="D34" s="7" t="s">
        <v>38</v>
      </c>
      <c r="E34" s="12" t="s">
        <v>39</v>
      </c>
      <c r="F34" s="86">
        <f t="shared" si="0"/>
        <v>0</v>
      </c>
      <c r="G34" s="88"/>
      <c r="H34" s="88"/>
      <c r="I34" s="88"/>
      <c r="J34" s="8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4:39" ht="12.75" customHeight="1">
      <c r="D35" s="7" t="s">
        <v>40</v>
      </c>
      <c r="E35" s="15" t="s">
        <v>41</v>
      </c>
      <c r="F35" s="86">
        <f t="shared" si="0"/>
        <v>0</v>
      </c>
      <c r="G35" s="88"/>
      <c r="H35" s="88"/>
      <c r="I35" s="88"/>
      <c r="J35" s="88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4:39" ht="17.25" customHeight="1">
      <c r="D36" s="7" t="s">
        <v>42</v>
      </c>
      <c r="E36" s="10" t="s">
        <v>43</v>
      </c>
      <c r="F36" s="86">
        <f t="shared" si="0"/>
        <v>614030.77799999993</v>
      </c>
      <c r="G36" s="88">
        <v>593137.25399999996</v>
      </c>
      <c r="H36" s="88"/>
      <c r="I36" s="88">
        <v>10618.644</v>
      </c>
      <c r="J36" s="88">
        <v>10274.879999999999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4:39" ht="12.75" hidden="1" customHeight="1">
      <c r="D37" s="16" t="s">
        <v>44</v>
      </c>
      <c r="E37" s="12" t="s">
        <v>45</v>
      </c>
      <c r="F37" s="17">
        <f>F18-F27-F29-F31-F36</f>
        <v>1.0054588783532381E-3</v>
      </c>
      <c r="G37" s="17">
        <f>G18-G27-G29-G31-G36-H21-I21</f>
        <v>2.2099998750491068E-4</v>
      </c>
      <c r="H37" s="17">
        <f>H18-H27-H29-H31-H36-I22-J22</f>
        <v>0</v>
      </c>
      <c r="I37" s="17">
        <f>I18-I27-I29-I31-I36-J23</f>
        <v>1.8997692677658051E-4</v>
      </c>
      <c r="J37" s="17">
        <f>J18-J27-J29-J31-J36</f>
        <v>5.944819040450966E-4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4:39" ht="12.75" hidden="1" customHeight="1">
      <c r="D38" s="16" t="s">
        <v>46</v>
      </c>
      <c r="E38" s="12" t="s">
        <v>47</v>
      </c>
      <c r="F38" s="19">
        <f>IF(F30=0,0,F36/F30)</f>
        <v>0.82227680083350918</v>
      </c>
      <c r="G38" s="18"/>
      <c r="H38" s="18"/>
      <c r="I38" s="18"/>
      <c r="J38" s="1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4:39" ht="18" hidden="1" customHeight="1">
      <c r="D39" s="16" t="s">
        <v>48</v>
      </c>
      <c r="E39" s="12" t="s">
        <v>49</v>
      </c>
      <c r="F39" s="9">
        <f>F36+F40+F29*F38</f>
        <v>625197.72206793632</v>
      </c>
      <c r="G39" s="20"/>
      <c r="H39" s="20"/>
      <c r="I39" s="20"/>
      <c r="J39" s="2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4:39" ht="18.75" hidden="1" customHeight="1">
      <c r="D40" s="16" t="s">
        <v>50</v>
      </c>
      <c r="E40" s="12" t="s">
        <v>51</v>
      </c>
      <c r="F40" s="9">
        <f>F27*F38</f>
        <v>11166.9440679364</v>
      </c>
      <c r="G40" s="20"/>
      <c r="H40" s="20"/>
      <c r="I40" s="20"/>
      <c r="J40" s="2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4:39" ht="21.75" customHeight="1">
      <c r="D41" s="21"/>
      <c r="E41" s="22"/>
      <c r="F41" s="23"/>
      <c r="G41" s="24"/>
      <c r="H41" s="24"/>
      <c r="I41" s="24"/>
      <c r="J41" s="2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4:39" hidden="1"/>
    <row r="43" spans="4:39" ht="18.75" hidden="1" customHeight="1">
      <c r="D43" s="74" t="s">
        <v>52</v>
      </c>
      <c r="E43" s="74"/>
    </row>
    <row r="44" spans="4:39" ht="15.75" customHeight="1">
      <c r="D44" s="35"/>
      <c r="E44" s="35"/>
    </row>
    <row r="45" spans="4:39">
      <c r="D45" s="34" t="s">
        <v>53</v>
      </c>
      <c r="E45" s="34"/>
    </row>
    <row r="46" spans="4:39">
      <c r="D46" s="29"/>
      <c r="E46" s="30" t="s">
        <v>53</v>
      </c>
      <c r="F46" s="28">
        <f>IF(god="","Не определено",god+2)</f>
        <v>2013</v>
      </c>
      <c r="G46" s="28">
        <f>IF(god="","Не определено",god+2)</f>
        <v>2013</v>
      </c>
      <c r="H46" s="28">
        <f>IF(god="","Не определено",god+2)</f>
        <v>2013</v>
      </c>
      <c r="I46" s="28">
        <f>IF(god="","Не определено",god+2)</f>
        <v>2013</v>
      </c>
      <c r="J46" s="28">
        <f>IF(god="","Не определено",god+2)</f>
        <v>2013</v>
      </c>
    </row>
    <row r="49" spans="4:10">
      <c r="D49" s="73" t="s">
        <v>1</v>
      </c>
      <c r="E49" s="73" t="s">
        <v>2</v>
      </c>
      <c r="F49" s="70" t="s">
        <v>126</v>
      </c>
      <c r="G49" s="70"/>
      <c r="H49" s="70"/>
      <c r="I49" s="70"/>
      <c r="J49" s="70"/>
    </row>
    <row r="50" spans="4:10">
      <c r="D50" s="73"/>
      <c r="E50" s="73"/>
      <c r="F50" s="31" t="s">
        <v>3</v>
      </c>
      <c r="G50" s="31" t="s">
        <v>4</v>
      </c>
      <c r="H50" s="31" t="s">
        <v>54</v>
      </c>
      <c r="I50" s="31" t="s">
        <v>55</v>
      </c>
      <c r="J50" s="31" t="s">
        <v>7</v>
      </c>
    </row>
    <row r="51" spans="4:10">
      <c r="D51" s="6"/>
      <c r="E51" s="32"/>
      <c r="F51" s="6"/>
      <c r="G51" s="6"/>
      <c r="H51" s="6"/>
      <c r="I51" s="6"/>
      <c r="J51" s="6"/>
    </row>
    <row r="52" spans="4:10">
      <c r="D52" s="7" t="s">
        <v>8</v>
      </c>
      <c r="E52" s="8" t="s">
        <v>56</v>
      </c>
      <c r="F52" s="9">
        <v>102.79574498771086</v>
      </c>
      <c r="G52" s="9">
        <v>88.611550525991689</v>
      </c>
      <c r="H52" s="9"/>
      <c r="I52" s="9">
        <v>22.249679307308014</v>
      </c>
      <c r="J52" s="9">
        <v>14.014778803464342</v>
      </c>
    </row>
    <row r="53" spans="4:10">
      <c r="D53" s="7" t="s">
        <v>10</v>
      </c>
      <c r="E53" s="10" t="s">
        <v>11</v>
      </c>
      <c r="F53" s="11"/>
      <c r="G53" s="11"/>
      <c r="H53" s="9"/>
      <c r="I53" s="9">
        <v>8.0654848455888395</v>
      </c>
      <c r="J53" s="9">
        <v>14.014778803464342</v>
      </c>
    </row>
    <row r="54" spans="4:10">
      <c r="D54" s="7" t="s">
        <v>12</v>
      </c>
      <c r="E54" s="10" t="s">
        <v>13</v>
      </c>
      <c r="F54" s="11"/>
      <c r="G54" s="11"/>
      <c r="H54" s="11"/>
      <c r="I54" s="11"/>
      <c r="J54" s="11"/>
    </row>
    <row r="55" spans="4:10">
      <c r="D55" s="7" t="s">
        <v>57</v>
      </c>
      <c r="E55" s="12" t="s">
        <v>4</v>
      </c>
      <c r="F55" s="11"/>
      <c r="G55" s="11"/>
      <c r="H55" s="13"/>
      <c r="I55" s="13">
        <v>8.0654848455888395</v>
      </c>
      <c r="J55" s="11"/>
    </row>
    <row r="56" spans="4:10">
      <c r="D56" s="7" t="s">
        <v>58</v>
      </c>
      <c r="E56" s="12" t="s">
        <v>54</v>
      </c>
      <c r="F56" s="11"/>
      <c r="G56" s="11"/>
      <c r="H56" s="11"/>
      <c r="I56" s="13"/>
      <c r="J56" s="13"/>
    </row>
    <row r="57" spans="4:10">
      <c r="D57" s="7" t="s">
        <v>59</v>
      </c>
      <c r="E57" s="12" t="s">
        <v>17</v>
      </c>
      <c r="F57" s="11"/>
      <c r="G57" s="11"/>
      <c r="H57" s="11"/>
      <c r="I57" s="11"/>
      <c r="J57" s="13">
        <v>14.014778803464342</v>
      </c>
    </row>
    <row r="58" spans="4:10">
      <c r="D58" s="7" t="s">
        <v>18</v>
      </c>
      <c r="E58" s="10" t="s">
        <v>60</v>
      </c>
      <c r="F58" s="9">
        <v>12.231702447343501</v>
      </c>
      <c r="G58" s="13"/>
      <c r="H58" s="13"/>
      <c r="I58" s="13">
        <v>12.231702447343501</v>
      </c>
      <c r="J58" s="13"/>
    </row>
    <row r="59" spans="4:10" ht="22.5">
      <c r="D59" s="7" t="s">
        <v>20</v>
      </c>
      <c r="E59" s="10" t="s">
        <v>21</v>
      </c>
      <c r="F59" s="9">
        <v>90.564042540367367</v>
      </c>
      <c r="G59" s="13">
        <v>88.611550525991689</v>
      </c>
      <c r="H59" s="13"/>
      <c r="I59" s="13">
        <v>1.9524920143756723</v>
      </c>
      <c r="J59" s="13"/>
    </row>
    <row r="60" spans="4:10">
      <c r="D60" s="7" t="s">
        <v>22</v>
      </c>
      <c r="E60" s="10" t="s">
        <v>61</v>
      </c>
      <c r="F60" s="9"/>
      <c r="G60" s="13"/>
      <c r="H60" s="13"/>
      <c r="I60" s="13"/>
      <c r="J60" s="13"/>
    </row>
    <row r="61" spans="4:10">
      <c r="D61" s="7" t="s">
        <v>24</v>
      </c>
      <c r="E61" s="8" t="s">
        <v>62</v>
      </c>
      <c r="F61" s="33">
        <v>1.8360820812057979</v>
      </c>
      <c r="G61" s="33">
        <v>0.35407559574390424</v>
      </c>
      <c r="H61" s="33">
        <v>0</v>
      </c>
      <c r="I61" s="33">
        <v>0.5080933621989091</v>
      </c>
      <c r="J61" s="33">
        <v>0.97391312326298463</v>
      </c>
    </row>
    <row r="62" spans="4:10">
      <c r="D62" s="7" t="s">
        <v>26</v>
      </c>
      <c r="E62" s="10" t="s">
        <v>63</v>
      </c>
      <c r="F62" s="33">
        <v>1.7861459941024795</v>
      </c>
      <c r="G62" s="33">
        <v>0.39958176292158004</v>
      </c>
      <c r="H62" s="33">
        <v>0</v>
      </c>
      <c r="I62" s="33">
        <v>2.2835985866637789</v>
      </c>
      <c r="J62" s="33">
        <v>6.9491865474340635</v>
      </c>
    </row>
    <row r="63" spans="4:10" ht="22.5">
      <c r="D63" s="7" t="s">
        <v>28</v>
      </c>
      <c r="E63" s="14" t="s">
        <v>64</v>
      </c>
      <c r="F63" s="9"/>
      <c r="G63" s="13"/>
      <c r="H63" s="13"/>
      <c r="I63" s="13"/>
      <c r="J63" s="13"/>
    </row>
    <row r="64" spans="4:10">
      <c r="D64" s="7" t="s">
        <v>30</v>
      </c>
      <c r="E64" s="8" t="s">
        <v>65</v>
      </c>
      <c r="F64" s="9">
        <v>100.95966290650506</v>
      </c>
      <c r="G64" s="9">
        <v>88.257474930247781</v>
      </c>
      <c r="H64" s="9"/>
      <c r="I64" s="9">
        <v>21.741585945109104</v>
      </c>
      <c r="J64" s="9">
        <v>13.040865680201357</v>
      </c>
    </row>
    <row r="65" spans="4:10" ht="45">
      <c r="D65" s="7" t="s">
        <v>32</v>
      </c>
      <c r="E65" s="10" t="s">
        <v>66</v>
      </c>
      <c r="F65" s="9">
        <v>17.942874142576819</v>
      </c>
      <c r="G65" s="13"/>
      <c r="H65" s="13"/>
      <c r="I65" s="13">
        <v>6.2911694312576207</v>
      </c>
      <c r="J65" s="13">
        <v>11.651704711319198</v>
      </c>
    </row>
    <row r="66" spans="4:10" ht="22.5">
      <c r="D66" s="7" t="s">
        <v>40</v>
      </c>
      <c r="E66" s="10" t="s">
        <v>67</v>
      </c>
      <c r="F66" s="9"/>
      <c r="G66" s="13"/>
      <c r="H66" s="13"/>
      <c r="I66" s="13"/>
      <c r="J66" s="13"/>
    </row>
    <row r="67" spans="4:10">
      <c r="D67" s="7" t="s">
        <v>42</v>
      </c>
      <c r="E67" s="10" t="s">
        <v>68</v>
      </c>
      <c r="F67" s="9">
        <v>83.016788627990493</v>
      </c>
      <c r="G67" s="13">
        <v>80.191990054779808</v>
      </c>
      <c r="H67" s="13">
        <v>0</v>
      </c>
      <c r="I67" s="13">
        <v>1.4356376847023125</v>
      </c>
      <c r="J67" s="13">
        <v>1.3891608885083722</v>
      </c>
    </row>
  </sheetData>
  <mergeCells count="9">
    <mergeCell ref="F49:J49"/>
    <mergeCell ref="T15:AM15"/>
    <mergeCell ref="F15:J15"/>
    <mergeCell ref="D3:E3"/>
    <mergeCell ref="D15:D16"/>
    <mergeCell ref="E15:E16"/>
    <mergeCell ref="D43:E43"/>
    <mergeCell ref="D49:D50"/>
    <mergeCell ref="E49:E50"/>
  </mergeCells>
  <dataValidations count="1">
    <dataValidation type="decimal" allowBlank="1" showErrorMessage="1" errorTitle="Ошибка" error="Допускается ввод только неотрицательных чисел!" sqref="I21 J23 I24 G25:I25 G31:J36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R12" sqref="R12"/>
    </sheetView>
  </sheetViews>
  <sheetFormatPr defaultRowHeight="15"/>
  <sheetData>
    <row r="2" spans="1:3" ht="15.75">
      <c r="A2" s="38" t="s">
        <v>70</v>
      </c>
      <c r="B2" s="39"/>
    </row>
    <row r="4" spans="1:3" ht="18.75">
      <c r="A4" t="s">
        <v>97</v>
      </c>
    </row>
    <row r="5" spans="1:3">
      <c r="A5" t="s">
        <v>127</v>
      </c>
    </row>
    <row r="6" spans="1:3">
      <c r="A6" s="55" t="s">
        <v>98</v>
      </c>
    </row>
    <row r="7" spans="1:3">
      <c r="A7" s="55" t="s">
        <v>99</v>
      </c>
    </row>
    <row r="8" spans="1:3">
      <c r="A8" s="55" t="s">
        <v>100</v>
      </c>
    </row>
    <row r="9" spans="1:3" ht="18.75">
      <c r="A9" s="53" t="s">
        <v>101</v>
      </c>
      <c r="B9" s="54"/>
    </row>
    <row r="10" spans="1:3" ht="18.75">
      <c r="B10" s="54"/>
    </row>
    <row r="11" spans="1:3" ht="18.75">
      <c r="B11" s="54"/>
    </row>
    <row r="12" spans="1:3" ht="18.75">
      <c r="C12" s="56"/>
    </row>
    <row r="13" spans="1:3" ht="18.75">
      <c r="C13" s="5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8"/>
  <sheetViews>
    <sheetView workbookViewId="0">
      <selection activeCell="G31" sqref="G31"/>
    </sheetView>
  </sheetViews>
  <sheetFormatPr defaultRowHeight="15"/>
  <cols>
    <col min="1" max="1" width="10.140625" customWidth="1"/>
    <col min="2" max="2" width="33.7109375" customWidth="1"/>
    <col min="3" max="3" width="10.5703125" customWidth="1"/>
    <col min="4" max="4" width="9.28515625" customWidth="1"/>
  </cols>
  <sheetData>
    <row r="2" spans="1:7" ht="15.75">
      <c r="A2" s="38" t="s">
        <v>71</v>
      </c>
      <c r="B2" s="39"/>
    </row>
    <row r="4" spans="1:7">
      <c r="A4" s="73" t="s">
        <v>1</v>
      </c>
      <c r="B4" s="73" t="s">
        <v>2</v>
      </c>
      <c r="C4" s="70" t="s">
        <v>125</v>
      </c>
      <c r="D4" s="70"/>
      <c r="E4" s="70"/>
      <c r="F4" s="70"/>
      <c r="G4" s="70"/>
    </row>
    <row r="5" spans="1:7">
      <c r="A5" s="73"/>
      <c r="B5" s="73"/>
      <c r="C5" s="37" t="s">
        <v>3</v>
      </c>
      <c r="D5" s="37" t="s">
        <v>4</v>
      </c>
      <c r="E5" s="37" t="s">
        <v>5</v>
      </c>
      <c r="F5" s="37" t="s">
        <v>6</v>
      </c>
      <c r="G5" s="37" t="s">
        <v>7</v>
      </c>
    </row>
    <row r="6" spans="1:7">
      <c r="A6" s="7" t="s">
        <v>8</v>
      </c>
      <c r="B6" s="8" t="s">
        <v>56</v>
      </c>
      <c r="C6" s="9">
        <f>'баланс эл. энергии и мощности'!F52</f>
        <v>102.79574498771086</v>
      </c>
      <c r="D6" s="9">
        <f>'баланс эл. энергии и мощности'!G52</f>
        <v>88.611550525991689</v>
      </c>
      <c r="E6" s="9"/>
      <c r="F6" s="9">
        <f>'баланс эл. энергии и мощности'!I52</f>
        <v>22.249679307308014</v>
      </c>
      <c r="G6" s="9">
        <f>'баланс эл. энергии и мощности'!J52</f>
        <v>14.014778803464342</v>
      </c>
    </row>
    <row r="7" spans="1:7">
      <c r="A7" s="7" t="s">
        <v>24</v>
      </c>
      <c r="B7" s="8" t="s">
        <v>62</v>
      </c>
      <c r="C7" s="33">
        <f>D7+E7+F7+G7</f>
        <v>1.8360820812057979</v>
      </c>
      <c r="D7" s="33">
        <f>'баланс эл. энергии и мощности'!G61</f>
        <v>0.35407559574390424</v>
      </c>
      <c r="E7" s="33"/>
      <c r="F7" s="33">
        <f>'баланс эл. энергии и мощности'!I61</f>
        <v>0.5080933621989091</v>
      </c>
      <c r="G7" s="33">
        <f>'баланс эл. энергии и мощности'!J61</f>
        <v>0.97391312326298463</v>
      </c>
    </row>
    <row r="8" spans="1:7">
      <c r="A8" s="7" t="s">
        <v>26</v>
      </c>
      <c r="B8" s="10" t="s">
        <v>63</v>
      </c>
      <c r="C8" s="33">
        <f>'баланс эл. энергии и мощности'!F62</f>
        <v>1.7861459941024795</v>
      </c>
      <c r="D8" s="33">
        <f>'баланс эл. энергии и мощности'!G62</f>
        <v>0.39958176292158004</v>
      </c>
      <c r="E8" s="33"/>
      <c r="F8" s="33">
        <f>'баланс эл. энергии и мощности'!I62</f>
        <v>2.2835985866637789</v>
      </c>
      <c r="G8" s="33">
        <f>'баланс эл. энергии и мощности'!J62</f>
        <v>6.9491865474340635</v>
      </c>
    </row>
  </sheetData>
  <mergeCells count="3">
    <mergeCell ref="A4:A5"/>
    <mergeCell ref="B4:B5"/>
    <mergeCell ref="C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G11" sqref="G11"/>
    </sheetView>
  </sheetViews>
  <sheetFormatPr defaultRowHeight="15"/>
  <cols>
    <col min="1" max="1" width="17" customWidth="1"/>
    <col min="2" max="2" width="17.140625" customWidth="1"/>
    <col min="3" max="3" width="9.140625" customWidth="1"/>
  </cols>
  <sheetData>
    <row r="1" spans="1:10" ht="15" customHeight="1">
      <c r="A1" s="69"/>
      <c r="B1" s="69"/>
      <c r="F1" s="78" t="s">
        <v>95</v>
      </c>
      <c r="G1" s="78"/>
      <c r="H1" s="78"/>
      <c r="I1" s="78"/>
      <c r="J1" s="78"/>
    </row>
    <row r="2" spans="1:10" ht="15" customHeight="1">
      <c r="F2" s="78" t="s">
        <v>96</v>
      </c>
      <c r="G2" s="78"/>
      <c r="H2" s="78"/>
      <c r="I2" s="78"/>
      <c r="J2" s="78"/>
    </row>
    <row r="3" spans="1:10" ht="15" customHeight="1">
      <c r="F3" s="78" t="s">
        <v>124</v>
      </c>
      <c r="G3" s="78"/>
      <c r="H3" s="78"/>
      <c r="I3" s="78"/>
      <c r="J3" s="78"/>
    </row>
    <row r="4" spans="1:10" ht="15.75">
      <c r="F4" s="79" t="s">
        <v>123</v>
      </c>
      <c r="G4" s="79"/>
      <c r="H4" s="79"/>
      <c r="I4" s="79"/>
      <c r="J4" s="79"/>
    </row>
    <row r="6" spans="1:10" ht="15.75">
      <c r="A6" s="53"/>
    </row>
    <row r="7" spans="1:10" ht="15.75">
      <c r="A7" s="53" t="s">
        <v>119</v>
      </c>
    </row>
    <row r="8" spans="1:10" ht="15.75">
      <c r="A8" s="53" t="s">
        <v>120</v>
      </c>
    </row>
    <row r="9" spans="1:10" ht="15.75">
      <c r="A9" s="53" t="s">
        <v>121</v>
      </c>
    </row>
    <row r="10" spans="1:10" ht="16.5" thickBot="1">
      <c r="A10" s="53" t="s">
        <v>122</v>
      </c>
    </row>
    <row r="11" spans="1:10" ht="144.75" thickBot="1">
      <c r="A11" s="80" t="s">
        <v>1</v>
      </c>
      <c r="B11" s="80" t="s">
        <v>102</v>
      </c>
      <c r="C11" s="80" t="s">
        <v>103</v>
      </c>
      <c r="D11" s="57" t="s">
        <v>104</v>
      </c>
      <c r="E11" s="57" t="s">
        <v>105</v>
      </c>
      <c r="F11" s="57" t="s">
        <v>106</v>
      </c>
      <c r="G11" s="57" t="s">
        <v>93</v>
      </c>
      <c r="H11" s="57" t="s">
        <v>107</v>
      </c>
      <c r="I11" s="57" t="s">
        <v>108</v>
      </c>
      <c r="J11" s="57" t="s">
        <v>109</v>
      </c>
    </row>
    <row r="12" spans="1:10" ht="15.75" thickBot="1">
      <c r="A12" s="81"/>
      <c r="B12" s="81"/>
      <c r="C12" s="81"/>
      <c r="D12" s="58" t="s">
        <v>110</v>
      </c>
      <c r="E12" s="58" t="s">
        <v>111</v>
      </c>
      <c r="F12" s="58" t="s">
        <v>111</v>
      </c>
      <c r="G12" s="58" t="s">
        <v>94</v>
      </c>
      <c r="H12" s="58" t="s">
        <v>112</v>
      </c>
      <c r="I12" s="58" t="s">
        <v>113</v>
      </c>
      <c r="J12" s="59"/>
    </row>
    <row r="13" spans="1:10" ht="15.75" thickBot="1">
      <c r="A13" s="51">
        <v>1</v>
      </c>
      <c r="B13" s="59">
        <v>2</v>
      </c>
      <c r="C13" s="59">
        <v>3</v>
      </c>
      <c r="D13" s="59">
        <v>4</v>
      </c>
      <c r="E13" s="59">
        <v>5</v>
      </c>
      <c r="F13" s="59">
        <v>6</v>
      </c>
      <c r="G13" s="59">
        <v>7</v>
      </c>
      <c r="H13" s="59">
        <v>8</v>
      </c>
      <c r="I13" s="59">
        <v>9</v>
      </c>
      <c r="J13" s="59">
        <v>10</v>
      </c>
    </row>
    <row r="14" spans="1:10" ht="60.75" thickBot="1">
      <c r="A14" s="75" t="s">
        <v>114</v>
      </c>
      <c r="B14" s="60" t="s">
        <v>115</v>
      </c>
      <c r="C14" s="63">
        <v>2020</v>
      </c>
      <c r="D14" s="64">
        <v>10.684950000000001</v>
      </c>
      <c r="E14" s="64">
        <v>1</v>
      </c>
      <c r="F14" s="64">
        <v>0.75</v>
      </c>
      <c r="G14" s="65">
        <v>3.62</v>
      </c>
      <c r="H14" s="64">
        <v>0.28351999999999999</v>
      </c>
      <c r="I14" s="64">
        <v>8.3589999999999998E-2</v>
      </c>
      <c r="J14" s="64">
        <v>1</v>
      </c>
    </row>
    <row r="15" spans="1:10" ht="15.75" thickBot="1">
      <c r="A15" s="76"/>
      <c r="B15" s="60" t="s">
        <v>116</v>
      </c>
      <c r="C15" s="63">
        <v>2021</v>
      </c>
      <c r="D15" s="64" t="s">
        <v>118</v>
      </c>
      <c r="E15" s="64">
        <v>1</v>
      </c>
      <c r="F15" s="64">
        <v>0.75</v>
      </c>
      <c r="G15" s="64" t="s">
        <v>118</v>
      </c>
      <c r="H15" s="64">
        <v>0.27927000000000002</v>
      </c>
      <c r="I15" s="64">
        <v>8.2339999999999997E-2</v>
      </c>
      <c r="J15" s="64">
        <v>1</v>
      </c>
    </row>
    <row r="16" spans="1:10" ht="36.75" thickBot="1">
      <c r="A16" s="76"/>
      <c r="B16" s="60" t="s">
        <v>117</v>
      </c>
      <c r="C16" s="63">
        <v>2022</v>
      </c>
      <c r="D16" s="64" t="s">
        <v>118</v>
      </c>
      <c r="E16" s="64">
        <v>1</v>
      </c>
      <c r="F16" s="64">
        <v>0.75</v>
      </c>
      <c r="G16" s="64" t="s">
        <v>118</v>
      </c>
      <c r="H16" s="64">
        <v>0.27507999999999999</v>
      </c>
      <c r="I16" s="64">
        <v>8.1100000000000005E-2</v>
      </c>
      <c r="J16" s="64">
        <v>1</v>
      </c>
    </row>
    <row r="17" spans="1:10" ht="15.75" thickBot="1">
      <c r="A17" s="76"/>
      <c r="B17" s="61"/>
      <c r="C17" s="63">
        <v>2023</v>
      </c>
      <c r="D17" s="64" t="s">
        <v>118</v>
      </c>
      <c r="E17" s="64">
        <v>1</v>
      </c>
      <c r="F17" s="64">
        <v>0.75</v>
      </c>
      <c r="G17" s="64" t="s">
        <v>118</v>
      </c>
      <c r="H17" s="64">
        <v>0.27095000000000002</v>
      </c>
      <c r="I17" s="64">
        <v>7.9890000000000003E-2</v>
      </c>
      <c r="J17" s="64">
        <v>1</v>
      </c>
    </row>
    <row r="18" spans="1:10" ht="15.75" thickBot="1">
      <c r="A18" s="77"/>
      <c r="B18" s="62"/>
      <c r="C18" s="63">
        <v>2024</v>
      </c>
      <c r="D18" s="64" t="s">
        <v>118</v>
      </c>
      <c r="E18" s="64">
        <v>1</v>
      </c>
      <c r="F18" s="64">
        <v>0.75</v>
      </c>
      <c r="G18" s="64" t="s">
        <v>118</v>
      </c>
      <c r="H18" s="64">
        <v>0.26689000000000002</v>
      </c>
      <c r="I18" s="64">
        <v>7.8689999999999996E-2</v>
      </c>
      <c r="J18" s="64">
        <v>1</v>
      </c>
    </row>
    <row r="19" spans="1:10" ht="15.75">
      <c r="A19" s="52"/>
    </row>
    <row r="20" spans="1:10" ht="15.75">
      <c r="A20" s="53"/>
    </row>
    <row r="21" spans="1:10" ht="15.75">
      <c r="A21" s="53"/>
    </row>
  </sheetData>
  <mergeCells count="8">
    <mergeCell ref="A14:A18"/>
    <mergeCell ref="F2:J2"/>
    <mergeCell ref="F3:J3"/>
    <mergeCell ref="F4:J4"/>
    <mergeCell ref="F1:J1"/>
    <mergeCell ref="A11:A12"/>
    <mergeCell ref="B11:B12"/>
    <mergeCell ref="C11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P39" sqref="P39:Q39"/>
    </sheetView>
  </sheetViews>
  <sheetFormatPr defaultRowHeight="15"/>
  <sheetData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A20" sqref="A20"/>
    </sheetView>
  </sheetViews>
  <sheetFormatPr defaultRowHeight="15"/>
  <cols>
    <col min="1" max="1" width="43.42578125" customWidth="1"/>
    <col min="2" max="2" width="11.85546875" customWidth="1"/>
    <col min="3" max="3" width="17.85546875" customWidth="1"/>
    <col min="4" max="4" width="17.42578125" customWidth="1"/>
    <col min="5" max="5" width="25.28515625" customWidth="1"/>
    <col min="6" max="6" width="15.85546875" customWidth="1"/>
  </cols>
  <sheetData>
    <row r="1" spans="1:7">
      <c r="A1" s="68"/>
    </row>
    <row r="2" spans="1:7" ht="18.75">
      <c r="A2" s="49" t="s">
        <v>128</v>
      </c>
    </row>
    <row r="3" spans="1:7" ht="18.75">
      <c r="A3" s="40" t="s">
        <v>91</v>
      </c>
    </row>
    <row r="4" spans="1:7" ht="19.5" thickBot="1">
      <c r="A4" s="40" t="s">
        <v>90</v>
      </c>
    </row>
    <row r="5" spans="1:7">
      <c r="A5" s="82"/>
      <c r="B5" s="82" t="s">
        <v>72</v>
      </c>
      <c r="C5" s="84" t="s">
        <v>73</v>
      </c>
      <c r="D5" s="84" t="s">
        <v>74</v>
      </c>
      <c r="E5" s="41" t="s">
        <v>75</v>
      </c>
    </row>
    <row r="6" spans="1:7" ht="15.75" thickBot="1">
      <c r="A6" s="83"/>
      <c r="B6" s="83"/>
      <c r="C6" s="85"/>
      <c r="D6" s="85"/>
      <c r="E6" s="42" t="s">
        <v>76</v>
      </c>
    </row>
    <row r="7" spans="1:7" ht="23.25" customHeight="1" thickBot="1">
      <c r="A7" s="43" t="s">
        <v>77</v>
      </c>
      <c r="B7" s="44" t="s">
        <v>78</v>
      </c>
      <c r="C7" s="45">
        <v>1004543</v>
      </c>
      <c r="D7" s="42">
        <v>3.0750000000000002</v>
      </c>
      <c r="E7" s="45">
        <v>3707125.31</v>
      </c>
    </row>
    <row r="8" spans="1:7" ht="23.25" customHeight="1" thickBot="1">
      <c r="A8" s="43" t="s">
        <v>79</v>
      </c>
      <c r="B8" s="44" t="s">
        <v>78</v>
      </c>
      <c r="C8" s="45">
        <v>84240</v>
      </c>
      <c r="D8" s="42">
        <v>3.1779999999999999</v>
      </c>
      <c r="E8" s="45">
        <v>321272.83</v>
      </c>
    </row>
    <row r="9" spans="1:7" ht="23.25" customHeight="1" thickBot="1">
      <c r="A9" s="50" t="s">
        <v>80</v>
      </c>
      <c r="B9" s="44" t="s">
        <v>78</v>
      </c>
      <c r="C9" s="45">
        <f>1442149</f>
        <v>1442149</v>
      </c>
      <c r="D9" s="42">
        <v>3.0939999999999999</v>
      </c>
      <c r="E9" s="45">
        <v>5354739.6100000003</v>
      </c>
      <c r="G9" t="s">
        <v>129</v>
      </c>
    </row>
    <row r="10" spans="1:7" ht="24" customHeight="1" thickBot="1">
      <c r="A10" s="43" t="s">
        <v>81</v>
      </c>
      <c r="B10" s="44" t="s">
        <v>78</v>
      </c>
      <c r="C10" s="45">
        <v>1512276</v>
      </c>
      <c r="D10" s="42">
        <v>2.8530000000000002</v>
      </c>
      <c r="E10" s="45">
        <v>2177827.36</v>
      </c>
    </row>
    <row r="11" spans="1:7" ht="23.25" customHeight="1" thickBot="1">
      <c r="A11" s="43" t="s">
        <v>82</v>
      </c>
      <c r="B11" s="44" t="s">
        <v>78</v>
      </c>
      <c r="C11" s="45">
        <v>1464811</v>
      </c>
      <c r="D11" s="42">
        <v>2.9969999999999999</v>
      </c>
      <c r="E11" s="45">
        <v>5268643.92</v>
      </c>
    </row>
    <row r="12" spans="1:7" ht="22.5" customHeight="1" thickBot="1">
      <c r="A12" s="43" t="s">
        <v>83</v>
      </c>
      <c r="B12" s="44" t="s">
        <v>78</v>
      </c>
      <c r="C12" s="45">
        <v>1708020</v>
      </c>
      <c r="D12" s="42">
        <v>3.2170000000000001</v>
      </c>
      <c r="E12" s="45">
        <v>6592800.0599999996</v>
      </c>
    </row>
    <row r="13" spans="1:7" ht="23.25" customHeight="1" thickBot="1">
      <c r="A13" s="43" t="s">
        <v>84</v>
      </c>
      <c r="B13" s="44" t="s">
        <v>78</v>
      </c>
      <c r="C13" s="45">
        <v>1815107</v>
      </c>
      <c r="D13" s="42">
        <v>3.2189999999999999</v>
      </c>
      <c r="E13" s="45">
        <v>7012876.4500000002</v>
      </c>
    </row>
    <row r="14" spans="1:7" ht="23.25" customHeight="1" thickBot="1">
      <c r="A14" s="43" t="s">
        <v>85</v>
      </c>
      <c r="B14" s="44" t="s">
        <v>78</v>
      </c>
      <c r="C14" s="45">
        <v>2022480</v>
      </c>
      <c r="D14" s="42">
        <v>3.302</v>
      </c>
      <c r="E14" s="45">
        <v>8013818.8899999997</v>
      </c>
    </row>
    <row r="15" spans="1:7" ht="23.25" customHeight="1" thickBot="1">
      <c r="A15" s="43" t="s">
        <v>86</v>
      </c>
      <c r="B15" s="44" t="s">
        <v>78</v>
      </c>
      <c r="C15" s="45">
        <v>1497075</v>
      </c>
      <c r="D15" s="42">
        <v>3.4409999999999998</v>
      </c>
      <c r="E15" s="45">
        <v>6182243.0800000001</v>
      </c>
    </row>
    <row r="16" spans="1:7" ht="23.25" customHeight="1" thickBot="1">
      <c r="A16" s="43" t="s">
        <v>87</v>
      </c>
      <c r="B16" s="44" t="s">
        <v>78</v>
      </c>
      <c r="C16" s="45">
        <v>2148831</v>
      </c>
      <c r="D16" s="42">
        <v>3.1110000000000002</v>
      </c>
      <c r="E16" s="45">
        <v>8020926.8399999999</v>
      </c>
    </row>
    <row r="17" spans="1:5" ht="23.25" customHeight="1" thickBot="1">
      <c r="A17" s="43" t="s">
        <v>88</v>
      </c>
      <c r="B17" s="44" t="s">
        <v>78</v>
      </c>
      <c r="C17" s="45">
        <v>1895855</v>
      </c>
      <c r="D17" s="42">
        <v>3.1789999999999998</v>
      </c>
      <c r="E17" s="45">
        <v>7233495.1299999999</v>
      </c>
    </row>
    <row r="18" spans="1:5" ht="23.25" customHeight="1" thickBot="1">
      <c r="A18" s="43" t="s">
        <v>89</v>
      </c>
      <c r="B18" s="44" t="s">
        <v>78</v>
      </c>
      <c r="C18" s="45">
        <v>842371</v>
      </c>
      <c r="D18" s="42">
        <v>3.012</v>
      </c>
      <c r="E18" s="45">
        <v>3045474.42</v>
      </c>
    </row>
    <row r="19" spans="1:5" ht="24.75" thickBot="1">
      <c r="A19" s="46" t="s">
        <v>130</v>
      </c>
      <c r="B19" s="44" t="s">
        <v>78</v>
      </c>
      <c r="C19" s="47">
        <v>17438312</v>
      </c>
      <c r="D19" s="67">
        <v>3.1509999999999998</v>
      </c>
      <c r="E19" s="48">
        <v>65933300.93</v>
      </c>
    </row>
    <row r="20" spans="1:5">
      <c r="A20" s="89" t="s">
        <v>131</v>
      </c>
      <c r="E20" s="66"/>
    </row>
  </sheetData>
  <mergeCells count="4"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баланс эл. энергии и мощности</vt:lpstr>
      <vt:lpstr>уровень нормативных потерь </vt:lpstr>
      <vt:lpstr>размер фактических потерь</vt:lpstr>
      <vt:lpstr>решение РСТ НО </vt:lpstr>
      <vt:lpstr>затраты на покупку потерь</vt:lpstr>
      <vt:lpstr>мероприятия по снижению потерь</vt:lpstr>
      <vt:lpstr> эл -ия для компенсации потерь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О.В.</dc:creator>
  <cp:lastModifiedBy>rov</cp:lastModifiedBy>
  <cp:lastPrinted>2019-10-18T06:50:32Z</cp:lastPrinted>
  <dcterms:created xsi:type="dcterms:W3CDTF">2019-10-18T06:00:24Z</dcterms:created>
  <dcterms:modified xsi:type="dcterms:W3CDTF">2022-03-10T08:23:55Z</dcterms:modified>
</cp:coreProperties>
</file>