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6"/>
  </bookViews>
  <sheets>
    <sheet name="28 (а) до 15кВт" sheetId="10" r:id="rId1"/>
    <sheet name="28 (а) до 150кВт" sheetId="9" r:id="rId2"/>
    <sheet name="23г." sheetId="4" r:id="rId3"/>
    <sheet name="28в" sheetId="5" r:id="rId4"/>
    <sheet name="28г" sheetId="6" r:id="rId5"/>
    <sheet name="28д" sheetId="7" r:id="rId6"/>
    <sheet name="28е" sheetId="8" r:id="rId7"/>
  </sheets>
  <externalReferences>
    <externalReference r:id="rId8"/>
  </externalReferences>
  <calcPr calcId="125725" refMode="R1C1"/>
</workbook>
</file>

<file path=xl/calcChain.xml><?xml version="1.0" encoding="utf-8"?>
<calcChain xmlns="http://schemas.openxmlformats.org/spreadsheetml/2006/main">
  <c r="CB18" i="9"/>
  <c r="CB31" i="10"/>
  <c r="AA20" i="7" l="1"/>
  <c r="AW34" i="6"/>
  <c r="AW29"/>
  <c r="AG34"/>
  <c r="AG29"/>
  <c r="BM34"/>
  <c r="BM29"/>
  <c r="F9" i="4" l="1"/>
  <c r="F8"/>
  <c r="E9"/>
  <c r="E8"/>
  <c r="D9"/>
  <c r="D8"/>
  <c r="CB29" i="10" l="1"/>
  <c r="CB8"/>
  <c r="CB8" i="9"/>
  <c r="BO8"/>
  <c r="CB26" i="10"/>
  <c r="BO8" l="1"/>
  <c r="CB24"/>
  <c r="BO24"/>
  <c r="CB16" i="9" l="1"/>
  <c r="CB13"/>
  <c r="BO13"/>
  <c r="CB11"/>
  <c r="BO11"/>
  <c r="BO26" i="10"/>
  <c r="DL18"/>
  <c r="DM18"/>
  <c r="DN18"/>
  <c r="DO18"/>
  <c r="DP18"/>
  <c r="DQ18"/>
  <c r="DR18"/>
  <c r="DS18"/>
  <c r="DT18"/>
  <c r="DU18"/>
  <c r="DV18"/>
  <c r="DW18"/>
  <c r="DX18"/>
  <c r="DL19"/>
  <c r="DM19"/>
  <c r="DN19"/>
  <c r="DO19"/>
  <c r="DP19"/>
  <c r="DQ19"/>
  <c r="DR19"/>
  <c r="DS19"/>
  <c r="DT19"/>
  <c r="DU19"/>
  <c r="DV19"/>
  <c r="DW19"/>
  <c r="DX19"/>
  <c r="DL20"/>
  <c r="DM20"/>
  <c r="DN20"/>
  <c r="DO20"/>
  <c r="DP20"/>
  <c r="DQ20"/>
  <c r="DR20"/>
  <c r="DS20"/>
  <c r="DT20"/>
  <c r="DU20"/>
  <c r="DV20"/>
  <c r="DW20"/>
  <c r="DX20"/>
  <c r="DL26"/>
  <c r="DM26"/>
  <c r="DN26"/>
  <c r="DO26"/>
  <c r="DP26"/>
  <c r="DQ26"/>
  <c r="DR26"/>
  <c r="DS26"/>
  <c r="DT26"/>
  <c r="DU26"/>
  <c r="DV26"/>
  <c r="DW26"/>
  <c r="DX26"/>
  <c r="DL27"/>
  <c r="DM27"/>
  <c r="DN27"/>
  <c r="DO27"/>
  <c r="DP27"/>
  <c r="DQ27"/>
  <c r="DR27"/>
  <c r="DS27"/>
  <c r="DT27"/>
  <c r="DU27"/>
  <c r="DV27"/>
  <c r="DW27"/>
  <c r="DX27"/>
  <c r="DL28"/>
  <c r="DM28"/>
  <c r="DN28"/>
  <c r="DO28"/>
  <c r="DP28"/>
  <c r="DQ28"/>
  <c r="DR28"/>
  <c r="DS28"/>
  <c r="DT28"/>
  <c r="DU28"/>
  <c r="DV28"/>
  <c r="DW28"/>
  <c r="DX28"/>
  <c r="G8" i="4" l="1"/>
  <c r="G9" l="1"/>
</calcChain>
</file>

<file path=xl/sharedStrings.xml><?xml version="1.0" encoding="utf-8"?>
<sst xmlns="http://schemas.openxmlformats.org/spreadsheetml/2006/main" count="252" uniqueCount="138">
  <si>
    <t>Приложение № 2</t>
  </si>
  <si>
    <t>к стандартам раскрытия информации субъектами</t>
  </si>
  <si>
    <t>оптового и розничных рынков электрической энергии,</t>
  </si>
  <si>
    <t>утв. постановлением Правительства Российской Федерации</t>
  </si>
  <si>
    <t>от 21 января 2004 г. № 24</t>
  </si>
  <si>
    <t>ИНФОРМАЦИЯ</t>
  </si>
  <si>
    <t xml:space="preserve">о фактических средних данных о присоединенных объемах максимальной </t>
  </si>
  <si>
    <t>мощности за 3 предыдущих года по каждому мероприятию</t>
  </si>
  <si>
    <t>Фактические расходы</t>
  </si>
  <si>
    <t>Объем мощности,</t>
  </si>
  <si>
    <t>на строительство</t>
  </si>
  <si>
    <t>введенной в</t>
  </si>
  <si>
    <t>подстанций за 3</t>
  </si>
  <si>
    <t>основные фонды</t>
  </si>
  <si>
    <t>предыдущих года</t>
  </si>
  <si>
    <t>за 3 предыдущих</t>
  </si>
  <si>
    <t>(тыс. рублей)</t>
  </si>
  <si>
    <t>года (кВт)</t>
  </si>
  <si>
    <t>1.</t>
  </si>
  <si>
    <t xml:space="preserve">Строительство пунктов секционирования </t>
  </si>
  <si>
    <t>(распределенных пунктов)</t>
  </si>
  <si>
    <t>2.</t>
  </si>
  <si>
    <t>Строительство комплектных трансформа-</t>
  </si>
  <si>
    <t xml:space="preserve">торных подстанций и распределительных </t>
  </si>
  <si>
    <t xml:space="preserve">трансформаторных подстанций с уровнем </t>
  </si>
  <si>
    <t>напряжения до 35 кВ</t>
  </si>
  <si>
    <t>3.</t>
  </si>
  <si>
    <t>Строительство центров питания и подстан-</t>
  </si>
  <si>
    <t>ций уровнем напряжения 35 кВ и выше</t>
  </si>
  <si>
    <t>Приложение № 3</t>
  </si>
  <si>
    <t>о фактических средних данных о длине линий электропередачи</t>
  </si>
  <si>
    <t>и об объемах максимальной мощности построенных объектов</t>
  </si>
  <si>
    <t>за 3 предыдущих года по каждому мероприятию</t>
  </si>
  <si>
    <t>Расходы на</t>
  </si>
  <si>
    <t>Длина воздушных</t>
  </si>
  <si>
    <t>Объем максималь-</t>
  </si>
  <si>
    <t>строительство</t>
  </si>
  <si>
    <t>и кабельных линий</t>
  </si>
  <si>
    <t xml:space="preserve">ной мощности, </t>
  </si>
  <si>
    <t>воздушных и</t>
  </si>
  <si>
    <t>электропередачи</t>
  </si>
  <si>
    <t xml:space="preserve">присоединенной </t>
  </si>
  <si>
    <t>кабельных линий</t>
  </si>
  <si>
    <t>на i-м уровне</t>
  </si>
  <si>
    <t>путем строитель-</t>
  </si>
  <si>
    <t>напряжения,</t>
  </si>
  <si>
    <t xml:space="preserve">ства воздушных </t>
  </si>
  <si>
    <t>фактически</t>
  </si>
  <si>
    <t xml:space="preserve">или кабельных </t>
  </si>
  <si>
    <t>построенных за</t>
  </si>
  <si>
    <t>линий за послед-</t>
  </si>
  <si>
    <t>последние 3 года</t>
  </si>
  <si>
    <t>ние 3 года (кВт)</t>
  </si>
  <si>
    <t>построенных</t>
  </si>
  <si>
    <t>(км)</t>
  </si>
  <si>
    <t>за последние 3</t>
  </si>
  <si>
    <t>года (тыс. рублей)</t>
  </si>
  <si>
    <t>Строительство кабельных линий</t>
  </si>
  <si>
    <t>электропередачи:</t>
  </si>
  <si>
    <t>0,4 кВ</t>
  </si>
  <si>
    <t>1—20 кВ</t>
  </si>
  <si>
    <t>35 кВ</t>
  </si>
  <si>
    <t xml:space="preserve">Строительство воздушных линий </t>
  </si>
  <si>
    <t>Приложение № 4</t>
  </si>
  <si>
    <t>(в ред. от 7 марта 2020 г.)</t>
  </si>
  <si>
    <t>об осуществлении технологического присоединения по договорам,</t>
  </si>
  <si>
    <t>заключенным за текущий год</t>
  </si>
  <si>
    <t>Категория заявителей</t>
  </si>
  <si>
    <t>Количество</t>
  </si>
  <si>
    <t>Максимальная</t>
  </si>
  <si>
    <t>Стоимость договоров</t>
  </si>
  <si>
    <t>договоров (штук)</t>
  </si>
  <si>
    <t>мощность (кВт)</t>
  </si>
  <si>
    <t>(без НДС)</t>
  </si>
  <si>
    <t xml:space="preserve"> (тыс. рублей)</t>
  </si>
  <si>
    <t>1—20</t>
  </si>
  <si>
    <t>кВ</t>
  </si>
  <si>
    <t>и выше</t>
  </si>
  <si>
    <t>До 15 кВт — всего</t>
  </si>
  <si>
    <t>в том числе</t>
  </si>
  <si>
    <t>льготная категория*</t>
  </si>
  <si>
    <t>От 15 до 150 кВт — всего</t>
  </si>
  <si>
    <t>льготная категория**</t>
  </si>
  <si>
    <t>От 150 кВт до 670 кВт — всего</t>
  </si>
  <si>
    <t>по индивидуальному проекту</t>
  </si>
  <si>
    <t>4.</t>
  </si>
  <si>
    <t>От 670 кВт — всего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</si>
  <si>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</si>
  <si>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—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</si>
  <si>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Приложение № 5</t>
  </si>
  <si>
    <t>о поданных заявках на технологическое присоединение за текущий год</t>
  </si>
  <si>
    <t>Количество заявок</t>
  </si>
  <si>
    <t>(штук)</t>
  </si>
  <si>
    <t>к Методическим указаниям</t>
  </si>
  <si>
    <t>N п/п</t>
  </si>
  <si>
    <t>Наименование мероприятий</t>
  </si>
  <si>
    <t>Информация для расчета стандартизированной тарифной ставки С1</t>
  </si>
  <si>
    <t>Количество технологических присоединений (шт.)</t>
  </si>
  <si>
    <t>Объем максимальной мощности (кВт)</t>
  </si>
  <si>
    <t>Подготовка и выдача сетевой организацией технических условий Заявителю (ТУ)</t>
  </si>
  <si>
    <t>Проверка сетевой организацией выполнения Заявителем ТУ</t>
  </si>
  <si>
    <t>Расходы по каждому мероприятию (тыс. руб.)</t>
  </si>
  <si>
    <t>Расходы на одно присоединение (тыс. руб.) на одно ТП</t>
  </si>
  <si>
    <t>расходы 
на строи-тельство объекта, на обеспечение средствами коммерчес-кого учета электри-ческой энергии 
(тыс. руб.)</t>
  </si>
  <si>
    <t>Строительство воздушных линий</t>
  </si>
  <si>
    <t>Обеспечение средствами коммерческого учета электрической энергии (мощности)</t>
  </si>
  <si>
    <t>Уровень напряжения, кВ</t>
  </si>
  <si>
    <t>0,4 кВт и ниже</t>
  </si>
  <si>
    <t>Размер расходов, связанных с осуществлением технологического присоединения 
энергопринимающих устройств максимальной мощностью, не превышающей 15 кВт включительно,
объектов микрогенерации не включаемых в состав платы за технологическое присоединение</t>
  </si>
  <si>
    <t>Узел учета трёхфазный, прямого включения</t>
  </si>
  <si>
    <t>Узел учета однофазный, прямого включения</t>
  </si>
  <si>
    <t xml:space="preserve"> длина линий,  км. / кол-во узлов учета шт.</t>
  </si>
  <si>
    <t>подготовка и выдача сетевой организацией технических условий (ТУ) Заявителю, на уровне напряжения 0,4кВ и ниже, мощность до 15 кВт</t>
  </si>
  <si>
    <t>Расходы на выполнение организационно-технических мероприятий, связанные с осуществлением технологического присоединения</t>
  </si>
  <si>
    <t>выдача сетевой организацией уведомления об обеспечении 
сетевой организацией
возможности присоединения
к электрическим сетям</t>
  </si>
  <si>
    <t>Размер расходов, связанных с осуществлением технологического присоединения 
энергопринимающих устройств максимальной мощностью, до 150 кВт включительно,
объектов микрогенерации не включаемых в состав платы за технологическое присоединение</t>
  </si>
  <si>
    <t>Узел учета трёхфазный, полукосвенного включения</t>
  </si>
  <si>
    <t>ФКП "Завод имени Я.М.Свердлова" за 2023 год</t>
  </si>
  <si>
    <t xml:space="preserve">Воздушная  линия от опоры б/н  ВЛ 0,4 кВ; ВРУ-0,4 кВ  с/т Мичуринец  № 1   до существующей опоры б/н    вблизи  с/д 88           </t>
  </si>
  <si>
    <t xml:space="preserve">Воздушная  линия от опоры б/н  ВЛ 0,4 кВ; ВРУ-0,4 кВ  с/т Мичуринец  № 1   до существующей опоры б/н    вблизи  с/д 69         </t>
  </si>
  <si>
    <t xml:space="preserve">Воздушная  линия от опоры б/н  ВЛ 0,4 кВ; ВРУ-0,4 кВ  с/т Мичуринец  № 1   до существующей опоры б/н    вблизи  с/д 57   </t>
  </si>
  <si>
    <t xml:space="preserve">Воздушная  линия от опоры №10  ВЛ 0,4 кВ    до существующей опоры № 11 </t>
  </si>
  <si>
    <t xml:space="preserve">Воздушная  линия  от опоры  № 12/2-3  до  вновь установленной  опоры  № 12/2-4                                     </t>
  </si>
  <si>
    <t>Воздушная  линия от РУ -0,4 кВ  гр. 10  до  существующей опоры № 13</t>
  </si>
  <si>
    <t>Воздушная  линия от опоры  № 2/2 ВЛ 0,4 кВ; РУ-0,4 кВ  в п/ст № 115  до существующей опоры  № 2/3</t>
  </si>
  <si>
    <t xml:space="preserve">Воздушная  линия от опоры  № 2 ВЛ 0,4 кВ; РУ-0,4 кВ  в  п/ст № 115  до существующей опоры  № 2/2    </t>
  </si>
  <si>
    <t>Воздушная  линия от опоры  № 12 ВЛ 0,4 кВ; РУ-0,4 кВ  в п/ст № 115  до существующей опоры  № 13</t>
  </si>
  <si>
    <t>Воздушная  линия от опоры  № 7 ВЛ 0,4 кВ; РУ-0,4 кВ  в п/ст № 116  до существующей опоры  № 7/1</t>
  </si>
  <si>
    <t xml:space="preserve">Воздушная  линия от опоры б/н  ВЛ 0,4 кВ; ВРУ-0,4 кВ  с/т Мичуринец  № 2   до существующей опоры б/н    вблизи  с/д 87      </t>
  </si>
  <si>
    <t>Воздушная  линия от опоры б/н  ВЛ 0,4 кВ; ВРУ-0,4 кВ  с/т Мичуринец  № 2   до существующей опоры б/н    вблизи  с/д 49</t>
  </si>
  <si>
    <t>Воздушная  линия от опоры  б/н ВЛ 0,4 кВ   в п/ст № 115  до вновь установленной  опоры  № 11/1</t>
  </si>
  <si>
    <t>Воздушная  линия от опоры  № 57/8  до до вновь установленной  опоры  № 59/10</t>
  </si>
  <si>
    <t>Воздушная  линия от опоры  б/н ВЛ 0,4 кВ;        в п/ст № 115  до существующей опоры  №  11</t>
  </si>
  <si>
    <t>Кабельная линия  от РУ 0,4кВ в ТП -222</t>
  </si>
  <si>
    <t xml:space="preserve">Воздушная  линия от РУ-0,4кВт в ТП - 125   до  вновь установленной опоры б/н  вблизи  гаража                           </t>
  </si>
  <si>
    <t xml:space="preserve">Воздушная  линия от РУ-0,4кВт ТП -1 22   до  вновь установленной опоры б/н  вблизи  границы заявителя                                      </t>
  </si>
  <si>
    <t xml:space="preserve">Расходы на выполнение мероприятий по технологическому присоединению, 
предусмотренным подпунктами «а» и «в» пункта 16 Методических указаний за 2021- 2023 год </t>
  </si>
  <si>
    <t xml:space="preserve">* Заявители, оплачивающие технологическое присоединение своих энергопринимающих устройств в размере не более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</si>
</sst>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0"/>
  </numFmts>
  <fonts count="18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Fill="1"/>
    <xf numFmtId="0" fontId="12" fillId="0" borderId="0" xfId="0" applyFont="1" applyFill="1" applyAlignment="1">
      <alignment horizontal="right" vertical="center"/>
    </xf>
    <xf numFmtId="0" fontId="0" fillId="0" borderId="0" xfId="0" applyFill="1" applyAlignment="1">
      <alignment horizontal="justify" vertical="center"/>
    </xf>
    <xf numFmtId="0" fontId="12" fillId="0" borderId="14" xfId="0" applyFont="1" applyFill="1" applyBorder="1" applyAlignment="1">
      <alignment horizontal="center" vertical="center" wrapText="1"/>
    </xf>
    <xf numFmtId="3" fontId="12" fillId="0" borderId="14" xfId="1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top"/>
    </xf>
    <xf numFmtId="0" fontId="15" fillId="0" borderId="10" xfId="0" applyNumberFormat="1" applyFont="1" applyFill="1" applyBorder="1" applyAlignment="1">
      <alignment horizontal="left" vertical="top"/>
    </xf>
    <xf numFmtId="0" fontId="6" fillId="0" borderId="7" xfId="0" applyNumberFormat="1" applyFont="1" applyFill="1" applyBorder="1" applyAlignment="1"/>
    <xf numFmtId="4" fontId="14" fillId="0" borderId="0" xfId="0" applyNumberFormat="1" applyFont="1" applyFill="1" applyBorder="1" applyAlignment="1">
      <alignment horizontal="left" vertical="top"/>
    </xf>
    <xf numFmtId="0" fontId="14" fillId="0" borderId="10" xfId="0" applyNumberFormat="1" applyFont="1" applyFill="1" applyBorder="1" applyAlignment="1">
      <alignment horizontal="left" vertical="top"/>
    </xf>
    <xf numFmtId="0" fontId="17" fillId="0" borderId="0" xfId="0" applyNumberFormat="1" applyFont="1" applyFill="1" applyBorder="1" applyAlignment="1">
      <alignment horizontal="left" vertical="top"/>
    </xf>
    <xf numFmtId="4" fontId="6" fillId="0" borderId="0" xfId="0" applyNumberFormat="1" applyFont="1" applyFill="1" applyBorder="1" applyAlignment="1">
      <alignment horizontal="left"/>
    </xf>
    <xf numFmtId="0" fontId="14" fillId="0" borderId="14" xfId="0" applyNumberFormat="1" applyFont="1" applyFill="1" applyBorder="1" applyAlignment="1">
      <alignment horizontal="center" vertical="top"/>
    </xf>
    <xf numFmtId="0" fontId="14" fillId="0" borderId="11" xfId="0" applyNumberFormat="1" applyFont="1" applyFill="1" applyBorder="1" applyAlignment="1">
      <alignment horizontal="left" vertical="top" wrapText="1"/>
    </xf>
    <xf numFmtId="0" fontId="14" fillId="0" borderId="12" xfId="0" applyNumberFormat="1" applyFont="1" applyFill="1" applyBorder="1" applyAlignment="1">
      <alignment horizontal="left" vertical="top" wrapText="1"/>
    </xf>
    <xf numFmtId="4" fontId="14" fillId="0" borderId="10" xfId="0" applyNumberFormat="1" applyFont="1" applyFill="1" applyBorder="1" applyAlignment="1">
      <alignment horizontal="center" vertical="top"/>
    </xf>
    <xf numFmtId="4" fontId="14" fillId="0" borderId="11" xfId="0" applyNumberFormat="1" applyFont="1" applyFill="1" applyBorder="1" applyAlignment="1">
      <alignment horizontal="center" vertical="top"/>
    </xf>
    <xf numFmtId="4" fontId="14" fillId="0" borderId="12" xfId="0" applyNumberFormat="1" applyFont="1" applyFill="1" applyBorder="1" applyAlignment="1">
      <alignment horizontal="center" vertical="top"/>
    </xf>
    <xf numFmtId="0" fontId="15" fillId="0" borderId="11" xfId="0" applyNumberFormat="1" applyFont="1" applyFill="1" applyBorder="1" applyAlignment="1">
      <alignment horizontal="left" vertical="top" wrapText="1"/>
    </xf>
    <xf numFmtId="0" fontId="15" fillId="0" borderId="12" xfId="0" applyNumberFormat="1" applyFont="1" applyFill="1" applyBorder="1" applyAlignment="1">
      <alignment horizontal="left" vertical="top" wrapText="1"/>
    </xf>
    <xf numFmtId="4" fontId="15" fillId="0" borderId="10" xfId="0" applyNumberFormat="1" applyFont="1" applyFill="1" applyBorder="1" applyAlignment="1">
      <alignment horizontal="center" vertical="top"/>
    </xf>
    <xf numFmtId="4" fontId="15" fillId="0" borderId="11" xfId="0" applyNumberFormat="1" applyFont="1" applyFill="1" applyBorder="1" applyAlignment="1">
      <alignment horizontal="center" vertical="top"/>
    </xf>
    <xf numFmtId="4" fontId="15" fillId="0" borderId="12" xfId="0" applyNumberFormat="1" applyFont="1" applyFill="1" applyBorder="1" applyAlignment="1">
      <alignment horizontal="center" vertical="top"/>
    </xf>
    <xf numFmtId="0" fontId="14" fillId="0" borderId="10" xfId="0" applyNumberFormat="1" applyFont="1" applyFill="1" applyBorder="1" applyAlignment="1">
      <alignment horizontal="center" vertical="top"/>
    </xf>
    <xf numFmtId="0" fontId="14" fillId="0" borderId="11" xfId="0" applyNumberFormat="1" applyFont="1" applyFill="1" applyBorder="1" applyAlignment="1">
      <alignment horizontal="center" vertical="top"/>
    </xf>
    <xf numFmtId="0" fontId="14" fillId="0" borderId="12" xfId="0" applyNumberFormat="1" applyFont="1" applyFill="1" applyBorder="1" applyAlignment="1">
      <alignment horizontal="center" vertical="top"/>
    </xf>
    <xf numFmtId="0" fontId="14" fillId="0" borderId="10" xfId="0" applyNumberFormat="1" applyFont="1" applyFill="1" applyBorder="1" applyAlignment="1">
      <alignment horizontal="center" vertical="top" wrapText="1"/>
    </xf>
    <xf numFmtId="0" fontId="14" fillId="0" borderId="11" xfId="0" applyNumberFormat="1" applyFont="1" applyFill="1" applyBorder="1" applyAlignment="1">
      <alignment horizontal="center" vertical="top" wrapText="1"/>
    </xf>
    <xf numFmtId="0" fontId="14" fillId="0" borderId="12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 wrapText="1"/>
    </xf>
    <xf numFmtId="0" fontId="14" fillId="0" borderId="14" xfId="0" applyNumberFormat="1" applyFont="1" applyFill="1" applyBorder="1" applyAlignment="1">
      <alignment horizontal="center" vertical="center"/>
    </xf>
    <xf numFmtId="0" fontId="15" fillId="0" borderId="14" xfId="0" applyNumberFormat="1" applyFont="1" applyFill="1" applyBorder="1" applyAlignment="1">
      <alignment horizontal="center" vertical="top"/>
    </xf>
    <xf numFmtId="4" fontId="15" fillId="0" borderId="14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64" fontId="14" fillId="0" borderId="10" xfId="0" applyNumberFormat="1" applyFont="1" applyFill="1" applyBorder="1" applyAlignment="1">
      <alignment horizontal="center" vertical="top"/>
    </xf>
    <xf numFmtId="164" fontId="14" fillId="0" borderId="11" xfId="0" applyNumberFormat="1" applyFont="1" applyFill="1" applyBorder="1" applyAlignment="1">
      <alignment horizontal="center" vertical="top"/>
    </xf>
    <xf numFmtId="164" fontId="14" fillId="0" borderId="12" xfId="0" applyNumberFormat="1" applyFont="1" applyFill="1" applyBorder="1" applyAlignment="1">
      <alignment horizontal="center" vertical="top"/>
    </xf>
    <xf numFmtId="4" fontId="14" fillId="2" borderId="10" xfId="0" applyNumberFormat="1" applyFont="1" applyFill="1" applyBorder="1" applyAlignment="1">
      <alignment horizontal="center" vertical="top"/>
    </xf>
    <xf numFmtId="4" fontId="14" fillId="2" borderId="11" xfId="0" applyNumberFormat="1" applyFont="1" applyFill="1" applyBorder="1" applyAlignment="1">
      <alignment horizontal="center" vertical="top"/>
    </xf>
    <xf numFmtId="4" fontId="14" fillId="2" borderId="12" xfId="0" applyNumberFormat="1" applyFont="1" applyFill="1" applyBorder="1" applyAlignment="1">
      <alignment horizontal="center" vertical="top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wrapText="1"/>
    </xf>
    <xf numFmtId="4" fontId="15" fillId="2" borderId="10" xfId="0" applyNumberFormat="1" applyFont="1" applyFill="1" applyBorder="1" applyAlignment="1">
      <alignment horizontal="center" vertical="top"/>
    </xf>
    <xf numFmtId="4" fontId="15" fillId="2" borderId="11" xfId="0" applyNumberFormat="1" applyFont="1" applyFill="1" applyBorder="1" applyAlignment="1">
      <alignment horizontal="center" vertical="top"/>
    </xf>
    <xf numFmtId="4" fontId="15" fillId="2" borderId="12" xfId="0" applyNumberFormat="1" applyFont="1" applyFill="1" applyBorder="1" applyAlignment="1">
      <alignment horizontal="center" vertical="top"/>
    </xf>
    <xf numFmtId="164" fontId="14" fillId="2" borderId="10" xfId="0" applyNumberFormat="1" applyFont="1" applyFill="1" applyBorder="1" applyAlignment="1">
      <alignment horizontal="center" vertical="top"/>
    </xf>
    <xf numFmtId="164" fontId="14" fillId="2" borderId="11" xfId="0" applyNumberFormat="1" applyFont="1" applyFill="1" applyBorder="1" applyAlignment="1">
      <alignment horizontal="center" vertical="top"/>
    </xf>
    <xf numFmtId="164" fontId="14" fillId="2" borderId="12" xfId="0" applyNumberFormat="1" applyFont="1" applyFill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5" fillId="0" borderId="10" xfId="0" applyNumberFormat="1" applyFont="1" applyFill="1" applyBorder="1" applyAlignment="1">
      <alignment horizontal="center" vertical="top"/>
    </xf>
    <xf numFmtId="0" fontId="15" fillId="0" borderId="11" xfId="0" applyNumberFormat="1" applyFont="1" applyFill="1" applyBorder="1" applyAlignment="1">
      <alignment horizontal="center" vertical="top"/>
    </xf>
    <xf numFmtId="0" fontId="15" fillId="0" borderId="12" xfId="0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80;&#1083;&#1086;&#1078;&#1077;&#1085;&#1080;&#1077;%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тр.1_8"/>
    </sheetNames>
    <sheetDataSet>
      <sheetData sheetId="0">
        <row r="172">
          <cell r="BX172">
            <v>28.897659999999998</v>
          </cell>
        </row>
        <row r="173">
          <cell r="BX173">
            <v>16.542830000000002</v>
          </cell>
        </row>
        <row r="174">
          <cell r="BX174">
            <v>30.023229999999998</v>
          </cell>
        </row>
        <row r="177">
          <cell r="BX177">
            <v>28.057639999999999</v>
          </cell>
        </row>
        <row r="178">
          <cell r="BX178">
            <v>27.145820000000001</v>
          </cell>
        </row>
        <row r="179">
          <cell r="BX179">
            <v>26.84215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:DX37"/>
  <sheetViews>
    <sheetView topLeftCell="A19" workbookViewId="0">
      <selection activeCell="CB31" sqref="CB31:CN31"/>
    </sheetView>
  </sheetViews>
  <sheetFormatPr defaultColWidth="0.85546875" defaultRowHeight="15"/>
  <cols>
    <col min="1" max="11" width="0.85546875" style="19"/>
    <col min="12" max="12" width="0.85546875" style="19" customWidth="1"/>
    <col min="13" max="13" width="0.42578125" style="19" customWidth="1"/>
    <col min="14" max="15" width="0.85546875" style="19" hidden="1" customWidth="1"/>
    <col min="16" max="52" width="0.85546875" style="19"/>
    <col min="53" max="53" width="16.85546875" style="19" customWidth="1"/>
    <col min="54" max="65" width="0.85546875" style="19"/>
    <col min="66" max="66" width="4" style="19" customWidth="1"/>
    <col min="67" max="78" width="0.85546875" style="19"/>
    <col min="79" max="79" width="2.85546875" style="19" customWidth="1"/>
    <col min="80" max="91" width="0.85546875" style="19"/>
    <col min="92" max="92" width="5" style="19" customWidth="1"/>
    <col min="93" max="216" width="0.85546875" style="19"/>
    <col min="217" max="217" width="10" style="19" customWidth="1"/>
    <col min="218" max="229" width="0.85546875" style="19"/>
    <col min="230" max="230" width="1.7109375" style="19" customWidth="1"/>
    <col min="231" max="268" width="0.85546875" style="19"/>
    <col min="269" max="269" width="1.85546875" style="19" customWidth="1"/>
    <col min="270" max="332" width="0.85546875" style="19"/>
    <col min="333" max="333" width="0.85546875" style="19" customWidth="1"/>
    <col min="334" max="334" width="0.42578125" style="19" customWidth="1"/>
    <col min="335" max="335" width="0.28515625" style="19" customWidth="1"/>
    <col min="336" max="472" width="0.85546875" style="19"/>
    <col min="473" max="473" width="10" style="19" customWidth="1"/>
    <col min="474" max="485" width="0.85546875" style="19"/>
    <col min="486" max="486" width="1.7109375" style="19" customWidth="1"/>
    <col min="487" max="524" width="0.85546875" style="19"/>
    <col min="525" max="525" width="1.85546875" style="19" customWidth="1"/>
    <col min="526" max="588" width="0.85546875" style="19"/>
    <col min="589" max="589" width="0.85546875" style="19" customWidth="1"/>
    <col min="590" max="590" width="0.42578125" style="19" customWidth="1"/>
    <col min="591" max="591" width="0.28515625" style="19" customWidth="1"/>
    <col min="592" max="728" width="0.85546875" style="19"/>
    <col min="729" max="729" width="10" style="19" customWidth="1"/>
    <col min="730" max="741" width="0.85546875" style="19"/>
    <col min="742" max="742" width="1.7109375" style="19" customWidth="1"/>
    <col min="743" max="780" width="0.85546875" style="19"/>
    <col min="781" max="781" width="1.85546875" style="19" customWidth="1"/>
    <col min="782" max="844" width="0.85546875" style="19"/>
    <col min="845" max="845" width="0.85546875" style="19" customWidth="1"/>
    <col min="846" max="846" width="0.42578125" style="19" customWidth="1"/>
    <col min="847" max="847" width="0.28515625" style="19" customWidth="1"/>
    <col min="848" max="984" width="0.85546875" style="19"/>
    <col min="985" max="985" width="10" style="19" customWidth="1"/>
    <col min="986" max="997" width="0.85546875" style="19"/>
    <col min="998" max="998" width="1.7109375" style="19" customWidth="1"/>
    <col min="999" max="1036" width="0.85546875" style="19"/>
    <col min="1037" max="1037" width="1.85546875" style="19" customWidth="1"/>
    <col min="1038" max="1100" width="0.85546875" style="19"/>
    <col min="1101" max="1101" width="0.85546875" style="19" customWidth="1"/>
    <col min="1102" max="1102" width="0.42578125" style="19" customWidth="1"/>
    <col min="1103" max="1103" width="0.28515625" style="19" customWidth="1"/>
    <col min="1104" max="1240" width="0.85546875" style="19"/>
    <col min="1241" max="1241" width="10" style="19" customWidth="1"/>
    <col min="1242" max="1253" width="0.85546875" style="19"/>
    <col min="1254" max="1254" width="1.7109375" style="19" customWidth="1"/>
    <col min="1255" max="1292" width="0.85546875" style="19"/>
    <col min="1293" max="1293" width="1.85546875" style="19" customWidth="1"/>
    <col min="1294" max="1356" width="0.85546875" style="19"/>
    <col min="1357" max="1357" width="0.85546875" style="19" customWidth="1"/>
    <col min="1358" max="1358" width="0.42578125" style="19" customWidth="1"/>
    <col min="1359" max="1359" width="0.28515625" style="19" customWidth="1"/>
    <col min="1360" max="1496" width="0.85546875" style="19"/>
    <col min="1497" max="1497" width="10" style="19" customWidth="1"/>
    <col min="1498" max="1509" width="0.85546875" style="19"/>
    <col min="1510" max="1510" width="1.7109375" style="19" customWidth="1"/>
    <col min="1511" max="1548" width="0.85546875" style="19"/>
    <col min="1549" max="1549" width="1.85546875" style="19" customWidth="1"/>
    <col min="1550" max="1612" width="0.85546875" style="19"/>
    <col min="1613" max="1613" width="0.85546875" style="19" customWidth="1"/>
    <col min="1614" max="1614" width="0.42578125" style="19" customWidth="1"/>
    <col min="1615" max="1615" width="0.28515625" style="19" customWidth="1"/>
    <col min="1616" max="1752" width="0.85546875" style="19"/>
    <col min="1753" max="1753" width="10" style="19" customWidth="1"/>
    <col min="1754" max="1765" width="0.85546875" style="19"/>
    <col min="1766" max="1766" width="1.7109375" style="19" customWidth="1"/>
    <col min="1767" max="1804" width="0.85546875" style="19"/>
    <col min="1805" max="1805" width="1.85546875" style="19" customWidth="1"/>
    <col min="1806" max="1868" width="0.85546875" style="19"/>
    <col min="1869" max="1869" width="0.85546875" style="19" customWidth="1"/>
    <col min="1870" max="1870" width="0.42578125" style="19" customWidth="1"/>
    <col min="1871" max="1871" width="0.28515625" style="19" customWidth="1"/>
    <col min="1872" max="2008" width="0.85546875" style="19"/>
    <col min="2009" max="2009" width="10" style="19" customWidth="1"/>
    <col min="2010" max="2021" width="0.85546875" style="19"/>
    <col min="2022" max="2022" width="1.7109375" style="19" customWidth="1"/>
    <col min="2023" max="2060" width="0.85546875" style="19"/>
    <col min="2061" max="2061" width="1.85546875" style="19" customWidth="1"/>
    <col min="2062" max="2124" width="0.85546875" style="19"/>
    <col min="2125" max="2125" width="0.85546875" style="19" customWidth="1"/>
    <col min="2126" max="2126" width="0.42578125" style="19" customWidth="1"/>
    <col min="2127" max="2127" width="0.28515625" style="19" customWidth="1"/>
    <col min="2128" max="2264" width="0.85546875" style="19"/>
    <col min="2265" max="2265" width="10" style="19" customWidth="1"/>
    <col min="2266" max="2277" width="0.85546875" style="19"/>
    <col min="2278" max="2278" width="1.7109375" style="19" customWidth="1"/>
    <col min="2279" max="2316" width="0.85546875" style="19"/>
    <col min="2317" max="2317" width="1.85546875" style="19" customWidth="1"/>
    <col min="2318" max="2380" width="0.85546875" style="19"/>
    <col min="2381" max="2381" width="0.85546875" style="19" customWidth="1"/>
    <col min="2382" max="2382" width="0.42578125" style="19" customWidth="1"/>
    <col min="2383" max="2383" width="0.28515625" style="19" customWidth="1"/>
    <col min="2384" max="2520" width="0.85546875" style="19"/>
    <col min="2521" max="2521" width="10" style="19" customWidth="1"/>
    <col min="2522" max="2533" width="0.85546875" style="19"/>
    <col min="2534" max="2534" width="1.7109375" style="19" customWidth="1"/>
    <col min="2535" max="2572" width="0.85546875" style="19"/>
    <col min="2573" max="2573" width="1.85546875" style="19" customWidth="1"/>
    <col min="2574" max="2636" width="0.85546875" style="19"/>
    <col min="2637" max="2637" width="0.85546875" style="19" customWidth="1"/>
    <col min="2638" max="2638" width="0.42578125" style="19" customWidth="1"/>
    <col min="2639" max="2639" width="0.28515625" style="19" customWidth="1"/>
    <col min="2640" max="2776" width="0.85546875" style="19"/>
    <col min="2777" max="2777" width="10" style="19" customWidth="1"/>
    <col min="2778" max="2789" width="0.85546875" style="19"/>
    <col min="2790" max="2790" width="1.7109375" style="19" customWidth="1"/>
    <col min="2791" max="2828" width="0.85546875" style="19"/>
    <col min="2829" max="2829" width="1.85546875" style="19" customWidth="1"/>
    <col min="2830" max="2892" width="0.85546875" style="19"/>
    <col min="2893" max="2893" width="0.85546875" style="19" customWidth="1"/>
    <col min="2894" max="2894" width="0.42578125" style="19" customWidth="1"/>
    <col min="2895" max="2895" width="0.28515625" style="19" customWidth="1"/>
    <col min="2896" max="3032" width="0.85546875" style="19"/>
    <col min="3033" max="3033" width="10" style="19" customWidth="1"/>
    <col min="3034" max="3045" width="0.85546875" style="19"/>
    <col min="3046" max="3046" width="1.7109375" style="19" customWidth="1"/>
    <col min="3047" max="3084" width="0.85546875" style="19"/>
    <col min="3085" max="3085" width="1.85546875" style="19" customWidth="1"/>
    <col min="3086" max="3148" width="0.85546875" style="19"/>
    <col min="3149" max="3149" width="0.85546875" style="19" customWidth="1"/>
    <col min="3150" max="3150" width="0.42578125" style="19" customWidth="1"/>
    <col min="3151" max="3151" width="0.28515625" style="19" customWidth="1"/>
    <col min="3152" max="3288" width="0.85546875" style="19"/>
    <col min="3289" max="3289" width="10" style="19" customWidth="1"/>
    <col min="3290" max="3301" width="0.85546875" style="19"/>
    <col min="3302" max="3302" width="1.7109375" style="19" customWidth="1"/>
    <col min="3303" max="3340" width="0.85546875" style="19"/>
    <col min="3341" max="3341" width="1.85546875" style="19" customWidth="1"/>
    <col min="3342" max="3404" width="0.85546875" style="19"/>
    <col min="3405" max="3405" width="0.85546875" style="19" customWidth="1"/>
    <col min="3406" max="3406" width="0.42578125" style="19" customWidth="1"/>
    <col min="3407" max="3407" width="0.28515625" style="19" customWidth="1"/>
    <col min="3408" max="3544" width="0.85546875" style="19"/>
    <col min="3545" max="3545" width="10" style="19" customWidth="1"/>
    <col min="3546" max="3557" width="0.85546875" style="19"/>
    <col min="3558" max="3558" width="1.7109375" style="19" customWidth="1"/>
    <col min="3559" max="3596" width="0.85546875" style="19"/>
    <col min="3597" max="3597" width="1.85546875" style="19" customWidth="1"/>
    <col min="3598" max="3660" width="0.85546875" style="19"/>
    <col min="3661" max="3661" width="0.85546875" style="19" customWidth="1"/>
    <col min="3662" max="3662" width="0.42578125" style="19" customWidth="1"/>
    <col min="3663" max="3663" width="0.28515625" style="19" customWidth="1"/>
    <col min="3664" max="3800" width="0.85546875" style="19"/>
    <col min="3801" max="3801" width="10" style="19" customWidth="1"/>
    <col min="3802" max="3813" width="0.85546875" style="19"/>
    <col min="3814" max="3814" width="1.7109375" style="19" customWidth="1"/>
    <col min="3815" max="3852" width="0.85546875" style="19"/>
    <col min="3853" max="3853" width="1.85546875" style="19" customWidth="1"/>
    <col min="3854" max="3916" width="0.85546875" style="19"/>
    <col min="3917" max="3917" width="0.85546875" style="19" customWidth="1"/>
    <col min="3918" max="3918" width="0.42578125" style="19" customWidth="1"/>
    <col min="3919" max="3919" width="0.28515625" style="19" customWidth="1"/>
    <col min="3920" max="4056" width="0.85546875" style="19"/>
    <col min="4057" max="4057" width="10" style="19" customWidth="1"/>
    <col min="4058" max="4069" width="0.85546875" style="19"/>
    <col min="4070" max="4070" width="1.7109375" style="19" customWidth="1"/>
    <col min="4071" max="4108" width="0.85546875" style="19"/>
    <col min="4109" max="4109" width="1.85546875" style="19" customWidth="1"/>
    <col min="4110" max="4172" width="0.85546875" style="19"/>
    <col min="4173" max="4173" width="0.85546875" style="19" customWidth="1"/>
    <col min="4174" max="4174" width="0.42578125" style="19" customWidth="1"/>
    <col min="4175" max="4175" width="0.28515625" style="19" customWidth="1"/>
    <col min="4176" max="4312" width="0.85546875" style="19"/>
    <col min="4313" max="4313" width="10" style="19" customWidth="1"/>
    <col min="4314" max="4325" width="0.85546875" style="19"/>
    <col min="4326" max="4326" width="1.7109375" style="19" customWidth="1"/>
    <col min="4327" max="4364" width="0.85546875" style="19"/>
    <col min="4365" max="4365" width="1.85546875" style="19" customWidth="1"/>
    <col min="4366" max="4428" width="0.85546875" style="19"/>
    <col min="4429" max="4429" width="0.85546875" style="19" customWidth="1"/>
    <col min="4430" max="4430" width="0.42578125" style="19" customWidth="1"/>
    <col min="4431" max="4431" width="0.28515625" style="19" customWidth="1"/>
    <col min="4432" max="4568" width="0.85546875" style="19"/>
    <col min="4569" max="4569" width="10" style="19" customWidth="1"/>
    <col min="4570" max="4581" width="0.85546875" style="19"/>
    <col min="4582" max="4582" width="1.7109375" style="19" customWidth="1"/>
    <col min="4583" max="4620" width="0.85546875" style="19"/>
    <col min="4621" max="4621" width="1.85546875" style="19" customWidth="1"/>
    <col min="4622" max="4684" width="0.85546875" style="19"/>
    <col min="4685" max="4685" width="0.85546875" style="19" customWidth="1"/>
    <col min="4686" max="4686" width="0.42578125" style="19" customWidth="1"/>
    <col min="4687" max="4687" width="0.28515625" style="19" customWidth="1"/>
    <col min="4688" max="4824" width="0.85546875" style="19"/>
    <col min="4825" max="4825" width="10" style="19" customWidth="1"/>
    <col min="4826" max="4837" width="0.85546875" style="19"/>
    <col min="4838" max="4838" width="1.7109375" style="19" customWidth="1"/>
    <col min="4839" max="4876" width="0.85546875" style="19"/>
    <col min="4877" max="4877" width="1.85546875" style="19" customWidth="1"/>
    <col min="4878" max="4940" width="0.85546875" style="19"/>
    <col min="4941" max="4941" width="0.85546875" style="19" customWidth="1"/>
    <col min="4942" max="4942" width="0.42578125" style="19" customWidth="1"/>
    <col min="4943" max="4943" width="0.28515625" style="19" customWidth="1"/>
    <col min="4944" max="5080" width="0.85546875" style="19"/>
    <col min="5081" max="5081" width="10" style="19" customWidth="1"/>
    <col min="5082" max="5093" width="0.85546875" style="19"/>
    <col min="5094" max="5094" width="1.7109375" style="19" customWidth="1"/>
    <col min="5095" max="5132" width="0.85546875" style="19"/>
    <col min="5133" max="5133" width="1.85546875" style="19" customWidth="1"/>
    <col min="5134" max="5196" width="0.85546875" style="19"/>
    <col min="5197" max="5197" width="0.85546875" style="19" customWidth="1"/>
    <col min="5198" max="5198" width="0.42578125" style="19" customWidth="1"/>
    <col min="5199" max="5199" width="0.28515625" style="19" customWidth="1"/>
    <col min="5200" max="5336" width="0.85546875" style="19"/>
    <col min="5337" max="5337" width="10" style="19" customWidth="1"/>
    <col min="5338" max="5349" width="0.85546875" style="19"/>
    <col min="5350" max="5350" width="1.7109375" style="19" customWidth="1"/>
    <col min="5351" max="5388" width="0.85546875" style="19"/>
    <col min="5389" max="5389" width="1.85546875" style="19" customWidth="1"/>
    <col min="5390" max="5452" width="0.85546875" style="19"/>
    <col min="5453" max="5453" width="0.85546875" style="19" customWidth="1"/>
    <col min="5454" max="5454" width="0.42578125" style="19" customWidth="1"/>
    <col min="5455" max="5455" width="0.28515625" style="19" customWidth="1"/>
    <col min="5456" max="5592" width="0.85546875" style="19"/>
    <col min="5593" max="5593" width="10" style="19" customWidth="1"/>
    <col min="5594" max="5605" width="0.85546875" style="19"/>
    <col min="5606" max="5606" width="1.7109375" style="19" customWidth="1"/>
    <col min="5607" max="5644" width="0.85546875" style="19"/>
    <col min="5645" max="5645" width="1.85546875" style="19" customWidth="1"/>
    <col min="5646" max="5708" width="0.85546875" style="19"/>
    <col min="5709" max="5709" width="0.85546875" style="19" customWidth="1"/>
    <col min="5710" max="5710" width="0.42578125" style="19" customWidth="1"/>
    <col min="5711" max="5711" width="0.28515625" style="19" customWidth="1"/>
    <col min="5712" max="5848" width="0.85546875" style="19"/>
    <col min="5849" max="5849" width="10" style="19" customWidth="1"/>
    <col min="5850" max="5861" width="0.85546875" style="19"/>
    <col min="5862" max="5862" width="1.7109375" style="19" customWidth="1"/>
    <col min="5863" max="5900" width="0.85546875" style="19"/>
    <col min="5901" max="5901" width="1.85546875" style="19" customWidth="1"/>
    <col min="5902" max="5964" width="0.85546875" style="19"/>
    <col min="5965" max="5965" width="0.85546875" style="19" customWidth="1"/>
    <col min="5966" max="5966" width="0.42578125" style="19" customWidth="1"/>
    <col min="5967" max="5967" width="0.28515625" style="19" customWidth="1"/>
    <col min="5968" max="6104" width="0.85546875" style="19"/>
    <col min="6105" max="6105" width="10" style="19" customWidth="1"/>
    <col min="6106" max="6117" width="0.85546875" style="19"/>
    <col min="6118" max="6118" width="1.7109375" style="19" customWidth="1"/>
    <col min="6119" max="6156" width="0.85546875" style="19"/>
    <col min="6157" max="6157" width="1.85546875" style="19" customWidth="1"/>
    <col min="6158" max="6220" width="0.85546875" style="19"/>
    <col min="6221" max="6221" width="0.85546875" style="19" customWidth="1"/>
    <col min="6222" max="6222" width="0.42578125" style="19" customWidth="1"/>
    <col min="6223" max="6223" width="0.28515625" style="19" customWidth="1"/>
    <col min="6224" max="6360" width="0.85546875" style="19"/>
    <col min="6361" max="6361" width="10" style="19" customWidth="1"/>
    <col min="6362" max="6373" width="0.85546875" style="19"/>
    <col min="6374" max="6374" width="1.7109375" style="19" customWidth="1"/>
    <col min="6375" max="6412" width="0.85546875" style="19"/>
    <col min="6413" max="6413" width="1.85546875" style="19" customWidth="1"/>
    <col min="6414" max="6476" width="0.85546875" style="19"/>
    <col min="6477" max="6477" width="0.85546875" style="19" customWidth="1"/>
    <col min="6478" max="6478" width="0.42578125" style="19" customWidth="1"/>
    <col min="6479" max="6479" width="0.28515625" style="19" customWidth="1"/>
    <col min="6480" max="6616" width="0.85546875" style="19"/>
    <col min="6617" max="6617" width="10" style="19" customWidth="1"/>
    <col min="6618" max="6629" width="0.85546875" style="19"/>
    <col min="6630" max="6630" width="1.7109375" style="19" customWidth="1"/>
    <col min="6631" max="6668" width="0.85546875" style="19"/>
    <col min="6669" max="6669" width="1.85546875" style="19" customWidth="1"/>
    <col min="6670" max="6732" width="0.85546875" style="19"/>
    <col min="6733" max="6733" width="0.85546875" style="19" customWidth="1"/>
    <col min="6734" max="6734" width="0.42578125" style="19" customWidth="1"/>
    <col min="6735" max="6735" width="0.28515625" style="19" customWidth="1"/>
    <col min="6736" max="6872" width="0.85546875" style="19"/>
    <col min="6873" max="6873" width="10" style="19" customWidth="1"/>
    <col min="6874" max="6885" width="0.85546875" style="19"/>
    <col min="6886" max="6886" width="1.7109375" style="19" customWidth="1"/>
    <col min="6887" max="6924" width="0.85546875" style="19"/>
    <col min="6925" max="6925" width="1.85546875" style="19" customWidth="1"/>
    <col min="6926" max="6988" width="0.85546875" style="19"/>
    <col min="6989" max="6989" width="0.85546875" style="19" customWidth="1"/>
    <col min="6990" max="6990" width="0.42578125" style="19" customWidth="1"/>
    <col min="6991" max="6991" width="0.28515625" style="19" customWidth="1"/>
    <col min="6992" max="7128" width="0.85546875" style="19"/>
    <col min="7129" max="7129" width="10" style="19" customWidth="1"/>
    <col min="7130" max="7141" width="0.85546875" style="19"/>
    <col min="7142" max="7142" width="1.7109375" style="19" customWidth="1"/>
    <col min="7143" max="7180" width="0.85546875" style="19"/>
    <col min="7181" max="7181" width="1.85546875" style="19" customWidth="1"/>
    <col min="7182" max="7244" width="0.85546875" style="19"/>
    <col min="7245" max="7245" width="0.85546875" style="19" customWidth="1"/>
    <col min="7246" max="7246" width="0.42578125" style="19" customWidth="1"/>
    <col min="7247" max="7247" width="0.28515625" style="19" customWidth="1"/>
    <col min="7248" max="7384" width="0.85546875" style="19"/>
    <col min="7385" max="7385" width="10" style="19" customWidth="1"/>
    <col min="7386" max="7397" width="0.85546875" style="19"/>
    <col min="7398" max="7398" width="1.7109375" style="19" customWidth="1"/>
    <col min="7399" max="7436" width="0.85546875" style="19"/>
    <col min="7437" max="7437" width="1.85546875" style="19" customWidth="1"/>
    <col min="7438" max="7500" width="0.85546875" style="19"/>
    <col min="7501" max="7501" width="0.85546875" style="19" customWidth="1"/>
    <col min="7502" max="7502" width="0.42578125" style="19" customWidth="1"/>
    <col min="7503" max="7503" width="0.28515625" style="19" customWidth="1"/>
    <col min="7504" max="7640" width="0.85546875" style="19"/>
    <col min="7641" max="7641" width="10" style="19" customWidth="1"/>
    <col min="7642" max="7653" width="0.85546875" style="19"/>
    <col min="7654" max="7654" width="1.7109375" style="19" customWidth="1"/>
    <col min="7655" max="7692" width="0.85546875" style="19"/>
    <col min="7693" max="7693" width="1.85546875" style="19" customWidth="1"/>
    <col min="7694" max="7756" width="0.85546875" style="19"/>
    <col min="7757" max="7757" width="0.85546875" style="19" customWidth="1"/>
    <col min="7758" max="7758" width="0.42578125" style="19" customWidth="1"/>
    <col min="7759" max="7759" width="0.28515625" style="19" customWidth="1"/>
    <col min="7760" max="7896" width="0.85546875" style="19"/>
    <col min="7897" max="7897" width="10" style="19" customWidth="1"/>
    <col min="7898" max="7909" width="0.85546875" style="19"/>
    <col min="7910" max="7910" width="1.7109375" style="19" customWidth="1"/>
    <col min="7911" max="7948" width="0.85546875" style="19"/>
    <col min="7949" max="7949" width="1.85546875" style="19" customWidth="1"/>
    <col min="7950" max="8012" width="0.85546875" style="19"/>
    <col min="8013" max="8013" width="0.85546875" style="19" customWidth="1"/>
    <col min="8014" max="8014" width="0.42578125" style="19" customWidth="1"/>
    <col min="8015" max="8015" width="0.28515625" style="19" customWidth="1"/>
    <col min="8016" max="8152" width="0.85546875" style="19"/>
    <col min="8153" max="8153" width="10" style="19" customWidth="1"/>
    <col min="8154" max="8165" width="0.85546875" style="19"/>
    <col min="8166" max="8166" width="1.7109375" style="19" customWidth="1"/>
    <col min="8167" max="8204" width="0.85546875" style="19"/>
    <col min="8205" max="8205" width="1.85546875" style="19" customWidth="1"/>
    <col min="8206" max="8268" width="0.85546875" style="19"/>
    <col min="8269" max="8269" width="0.85546875" style="19" customWidth="1"/>
    <col min="8270" max="8270" width="0.42578125" style="19" customWidth="1"/>
    <col min="8271" max="8271" width="0.28515625" style="19" customWidth="1"/>
    <col min="8272" max="8408" width="0.85546875" style="19"/>
    <col min="8409" max="8409" width="10" style="19" customWidth="1"/>
    <col min="8410" max="8421" width="0.85546875" style="19"/>
    <col min="8422" max="8422" width="1.7109375" style="19" customWidth="1"/>
    <col min="8423" max="8460" width="0.85546875" style="19"/>
    <col min="8461" max="8461" width="1.85546875" style="19" customWidth="1"/>
    <col min="8462" max="8524" width="0.85546875" style="19"/>
    <col min="8525" max="8525" width="0.85546875" style="19" customWidth="1"/>
    <col min="8526" max="8526" width="0.42578125" style="19" customWidth="1"/>
    <col min="8527" max="8527" width="0.28515625" style="19" customWidth="1"/>
    <col min="8528" max="8664" width="0.85546875" style="19"/>
    <col min="8665" max="8665" width="10" style="19" customWidth="1"/>
    <col min="8666" max="8677" width="0.85546875" style="19"/>
    <col min="8678" max="8678" width="1.7109375" style="19" customWidth="1"/>
    <col min="8679" max="8716" width="0.85546875" style="19"/>
    <col min="8717" max="8717" width="1.85546875" style="19" customWidth="1"/>
    <col min="8718" max="8780" width="0.85546875" style="19"/>
    <col min="8781" max="8781" width="0.85546875" style="19" customWidth="1"/>
    <col min="8782" max="8782" width="0.42578125" style="19" customWidth="1"/>
    <col min="8783" max="8783" width="0.28515625" style="19" customWidth="1"/>
    <col min="8784" max="8920" width="0.85546875" style="19"/>
    <col min="8921" max="8921" width="10" style="19" customWidth="1"/>
    <col min="8922" max="8933" width="0.85546875" style="19"/>
    <col min="8934" max="8934" width="1.7109375" style="19" customWidth="1"/>
    <col min="8935" max="8972" width="0.85546875" style="19"/>
    <col min="8973" max="8973" width="1.85546875" style="19" customWidth="1"/>
    <col min="8974" max="9036" width="0.85546875" style="19"/>
    <col min="9037" max="9037" width="0.85546875" style="19" customWidth="1"/>
    <col min="9038" max="9038" width="0.42578125" style="19" customWidth="1"/>
    <col min="9039" max="9039" width="0.28515625" style="19" customWidth="1"/>
    <col min="9040" max="9176" width="0.85546875" style="19"/>
    <col min="9177" max="9177" width="10" style="19" customWidth="1"/>
    <col min="9178" max="9189" width="0.85546875" style="19"/>
    <col min="9190" max="9190" width="1.7109375" style="19" customWidth="1"/>
    <col min="9191" max="9228" width="0.85546875" style="19"/>
    <col min="9229" max="9229" width="1.85546875" style="19" customWidth="1"/>
    <col min="9230" max="9292" width="0.85546875" style="19"/>
    <col min="9293" max="9293" width="0.85546875" style="19" customWidth="1"/>
    <col min="9294" max="9294" width="0.42578125" style="19" customWidth="1"/>
    <col min="9295" max="9295" width="0.28515625" style="19" customWidth="1"/>
    <col min="9296" max="9432" width="0.85546875" style="19"/>
    <col min="9433" max="9433" width="10" style="19" customWidth="1"/>
    <col min="9434" max="9445" width="0.85546875" style="19"/>
    <col min="9446" max="9446" width="1.7109375" style="19" customWidth="1"/>
    <col min="9447" max="9484" width="0.85546875" style="19"/>
    <col min="9485" max="9485" width="1.85546875" style="19" customWidth="1"/>
    <col min="9486" max="9548" width="0.85546875" style="19"/>
    <col min="9549" max="9549" width="0.85546875" style="19" customWidth="1"/>
    <col min="9550" max="9550" width="0.42578125" style="19" customWidth="1"/>
    <col min="9551" max="9551" width="0.28515625" style="19" customWidth="1"/>
    <col min="9552" max="9688" width="0.85546875" style="19"/>
    <col min="9689" max="9689" width="10" style="19" customWidth="1"/>
    <col min="9690" max="9701" width="0.85546875" style="19"/>
    <col min="9702" max="9702" width="1.7109375" style="19" customWidth="1"/>
    <col min="9703" max="9740" width="0.85546875" style="19"/>
    <col min="9741" max="9741" width="1.85546875" style="19" customWidth="1"/>
    <col min="9742" max="9804" width="0.85546875" style="19"/>
    <col min="9805" max="9805" width="0.85546875" style="19" customWidth="1"/>
    <col min="9806" max="9806" width="0.42578125" style="19" customWidth="1"/>
    <col min="9807" max="9807" width="0.28515625" style="19" customWidth="1"/>
    <col min="9808" max="9944" width="0.85546875" style="19"/>
    <col min="9945" max="9945" width="10" style="19" customWidth="1"/>
    <col min="9946" max="9957" width="0.85546875" style="19"/>
    <col min="9958" max="9958" width="1.7109375" style="19" customWidth="1"/>
    <col min="9959" max="9996" width="0.85546875" style="19"/>
    <col min="9997" max="9997" width="1.85546875" style="19" customWidth="1"/>
    <col min="9998" max="10060" width="0.85546875" style="19"/>
    <col min="10061" max="10061" width="0.85546875" style="19" customWidth="1"/>
    <col min="10062" max="10062" width="0.42578125" style="19" customWidth="1"/>
    <col min="10063" max="10063" width="0.28515625" style="19" customWidth="1"/>
    <col min="10064" max="10200" width="0.85546875" style="19"/>
    <col min="10201" max="10201" width="10" style="19" customWidth="1"/>
    <col min="10202" max="10213" width="0.85546875" style="19"/>
    <col min="10214" max="10214" width="1.7109375" style="19" customWidth="1"/>
    <col min="10215" max="10252" width="0.85546875" style="19"/>
    <col min="10253" max="10253" width="1.85546875" style="19" customWidth="1"/>
    <col min="10254" max="10316" width="0.85546875" style="19"/>
    <col min="10317" max="10317" width="0.85546875" style="19" customWidth="1"/>
    <col min="10318" max="10318" width="0.42578125" style="19" customWidth="1"/>
    <col min="10319" max="10319" width="0.28515625" style="19" customWidth="1"/>
    <col min="10320" max="10456" width="0.85546875" style="19"/>
    <col min="10457" max="10457" width="10" style="19" customWidth="1"/>
    <col min="10458" max="10469" width="0.85546875" style="19"/>
    <col min="10470" max="10470" width="1.7109375" style="19" customWidth="1"/>
    <col min="10471" max="10508" width="0.85546875" style="19"/>
    <col min="10509" max="10509" width="1.85546875" style="19" customWidth="1"/>
    <col min="10510" max="10572" width="0.85546875" style="19"/>
    <col min="10573" max="10573" width="0.85546875" style="19" customWidth="1"/>
    <col min="10574" max="10574" width="0.42578125" style="19" customWidth="1"/>
    <col min="10575" max="10575" width="0.28515625" style="19" customWidth="1"/>
    <col min="10576" max="10712" width="0.85546875" style="19"/>
    <col min="10713" max="10713" width="10" style="19" customWidth="1"/>
    <col min="10714" max="10725" width="0.85546875" style="19"/>
    <col min="10726" max="10726" width="1.7109375" style="19" customWidth="1"/>
    <col min="10727" max="10764" width="0.85546875" style="19"/>
    <col min="10765" max="10765" width="1.85546875" style="19" customWidth="1"/>
    <col min="10766" max="10828" width="0.85546875" style="19"/>
    <col min="10829" max="10829" width="0.85546875" style="19" customWidth="1"/>
    <col min="10830" max="10830" width="0.42578125" style="19" customWidth="1"/>
    <col min="10831" max="10831" width="0.28515625" style="19" customWidth="1"/>
    <col min="10832" max="10968" width="0.85546875" style="19"/>
    <col min="10969" max="10969" width="10" style="19" customWidth="1"/>
    <col min="10970" max="10981" width="0.85546875" style="19"/>
    <col min="10982" max="10982" width="1.7109375" style="19" customWidth="1"/>
    <col min="10983" max="11020" width="0.85546875" style="19"/>
    <col min="11021" max="11021" width="1.85546875" style="19" customWidth="1"/>
    <col min="11022" max="11084" width="0.85546875" style="19"/>
    <col min="11085" max="11085" width="0.85546875" style="19" customWidth="1"/>
    <col min="11086" max="11086" width="0.42578125" style="19" customWidth="1"/>
    <col min="11087" max="11087" width="0.28515625" style="19" customWidth="1"/>
    <col min="11088" max="11224" width="0.85546875" style="19"/>
    <col min="11225" max="11225" width="10" style="19" customWidth="1"/>
    <col min="11226" max="11237" width="0.85546875" style="19"/>
    <col min="11238" max="11238" width="1.7109375" style="19" customWidth="1"/>
    <col min="11239" max="11276" width="0.85546875" style="19"/>
    <col min="11277" max="11277" width="1.85546875" style="19" customWidth="1"/>
    <col min="11278" max="11340" width="0.85546875" style="19"/>
    <col min="11341" max="11341" width="0.85546875" style="19" customWidth="1"/>
    <col min="11342" max="11342" width="0.42578125" style="19" customWidth="1"/>
    <col min="11343" max="11343" width="0.28515625" style="19" customWidth="1"/>
    <col min="11344" max="11480" width="0.85546875" style="19"/>
    <col min="11481" max="11481" width="10" style="19" customWidth="1"/>
    <col min="11482" max="11493" width="0.85546875" style="19"/>
    <col min="11494" max="11494" width="1.7109375" style="19" customWidth="1"/>
    <col min="11495" max="11532" width="0.85546875" style="19"/>
    <col min="11533" max="11533" width="1.85546875" style="19" customWidth="1"/>
    <col min="11534" max="11596" width="0.85546875" style="19"/>
    <col min="11597" max="11597" width="0.85546875" style="19" customWidth="1"/>
    <col min="11598" max="11598" width="0.42578125" style="19" customWidth="1"/>
    <col min="11599" max="11599" width="0.28515625" style="19" customWidth="1"/>
    <col min="11600" max="11736" width="0.85546875" style="19"/>
    <col min="11737" max="11737" width="10" style="19" customWidth="1"/>
    <col min="11738" max="11749" width="0.85546875" style="19"/>
    <col min="11750" max="11750" width="1.7109375" style="19" customWidth="1"/>
    <col min="11751" max="11788" width="0.85546875" style="19"/>
    <col min="11789" max="11789" width="1.85546875" style="19" customWidth="1"/>
    <col min="11790" max="11852" width="0.85546875" style="19"/>
    <col min="11853" max="11853" width="0.85546875" style="19" customWidth="1"/>
    <col min="11854" max="11854" width="0.42578125" style="19" customWidth="1"/>
    <col min="11855" max="11855" width="0.28515625" style="19" customWidth="1"/>
    <col min="11856" max="11992" width="0.85546875" style="19"/>
    <col min="11993" max="11993" width="10" style="19" customWidth="1"/>
    <col min="11994" max="12005" width="0.85546875" style="19"/>
    <col min="12006" max="12006" width="1.7109375" style="19" customWidth="1"/>
    <col min="12007" max="12044" width="0.85546875" style="19"/>
    <col min="12045" max="12045" width="1.85546875" style="19" customWidth="1"/>
    <col min="12046" max="12108" width="0.85546875" style="19"/>
    <col min="12109" max="12109" width="0.85546875" style="19" customWidth="1"/>
    <col min="12110" max="12110" width="0.42578125" style="19" customWidth="1"/>
    <col min="12111" max="12111" width="0.28515625" style="19" customWidth="1"/>
    <col min="12112" max="12248" width="0.85546875" style="19"/>
    <col min="12249" max="12249" width="10" style="19" customWidth="1"/>
    <col min="12250" max="12261" width="0.85546875" style="19"/>
    <col min="12262" max="12262" width="1.7109375" style="19" customWidth="1"/>
    <col min="12263" max="12300" width="0.85546875" style="19"/>
    <col min="12301" max="12301" width="1.85546875" style="19" customWidth="1"/>
    <col min="12302" max="12364" width="0.85546875" style="19"/>
    <col min="12365" max="12365" width="0.85546875" style="19" customWidth="1"/>
    <col min="12366" max="12366" width="0.42578125" style="19" customWidth="1"/>
    <col min="12367" max="12367" width="0.28515625" style="19" customWidth="1"/>
    <col min="12368" max="12504" width="0.85546875" style="19"/>
    <col min="12505" max="12505" width="10" style="19" customWidth="1"/>
    <col min="12506" max="12517" width="0.85546875" style="19"/>
    <col min="12518" max="12518" width="1.7109375" style="19" customWidth="1"/>
    <col min="12519" max="12556" width="0.85546875" style="19"/>
    <col min="12557" max="12557" width="1.85546875" style="19" customWidth="1"/>
    <col min="12558" max="12620" width="0.85546875" style="19"/>
    <col min="12621" max="12621" width="0.85546875" style="19" customWidth="1"/>
    <col min="12622" max="12622" width="0.42578125" style="19" customWidth="1"/>
    <col min="12623" max="12623" width="0.28515625" style="19" customWidth="1"/>
    <col min="12624" max="12760" width="0.85546875" style="19"/>
    <col min="12761" max="12761" width="10" style="19" customWidth="1"/>
    <col min="12762" max="12773" width="0.85546875" style="19"/>
    <col min="12774" max="12774" width="1.7109375" style="19" customWidth="1"/>
    <col min="12775" max="12812" width="0.85546875" style="19"/>
    <col min="12813" max="12813" width="1.85546875" style="19" customWidth="1"/>
    <col min="12814" max="12876" width="0.85546875" style="19"/>
    <col min="12877" max="12877" width="0.85546875" style="19" customWidth="1"/>
    <col min="12878" max="12878" width="0.42578125" style="19" customWidth="1"/>
    <col min="12879" max="12879" width="0.28515625" style="19" customWidth="1"/>
    <col min="12880" max="13016" width="0.85546875" style="19"/>
    <col min="13017" max="13017" width="10" style="19" customWidth="1"/>
    <col min="13018" max="13029" width="0.85546875" style="19"/>
    <col min="13030" max="13030" width="1.7109375" style="19" customWidth="1"/>
    <col min="13031" max="13068" width="0.85546875" style="19"/>
    <col min="13069" max="13069" width="1.85546875" style="19" customWidth="1"/>
    <col min="13070" max="13132" width="0.85546875" style="19"/>
    <col min="13133" max="13133" width="0.85546875" style="19" customWidth="1"/>
    <col min="13134" max="13134" width="0.42578125" style="19" customWidth="1"/>
    <col min="13135" max="13135" width="0.28515625" style="19" customWidth="1"/>
    <col min="13136" max="13272" width="0.85546875" style="19"/>
    <col min="13273" max="13273" width="10" style="19" customWidth="1"/>
    <col min="13274" max="13285" width="0.85546875" style="19"/>
    <col min="13286" max="13286" width="1.7109375" style="19" customWidth="1"/>
    <col min="13287" max="13324" width="0.85546875" style="19"/>
    <col min="13325" max="13325" width="1.85546875" style="19" customWidth="1"/>
    <col min="13326" max="13388" width="0.85546875" style="19"/>
    <col min="13389" max="13389" width="0.85546875" style="19" customWidth="1"/>
    <col min="13390" max="13390" width="0.42578125" style="19" customWidth="1"/>
    <col min="13391" max="13391" width="0.28515625" style="19" customWidth="1"/>
    <col min="13392" max="13528" width="0.85546875" style="19"/>
    <col min="13529" max="13529" width="10" style="19" customWidth="1"/>
    <col min="13530" max="13541" width="0.85546875" style="19"/>
    <col min="13542" max="13542" width="1.7109375" style="19" customWidth="1"/>
    <col min="13543" max="13580" width="0.85546875" style="19"/>
    <col min="13581" max="13581" width="1.85546875" style="19" customWidth="1"/>
    <col min="13582" max="13644" width="0.85546875" style="19"/>
    <col min="13645" max="13645" width="0.85546875" style="19" customWidth="1"/>
    <col min="13646" max="13646" width="0.42578125" style="19" customWidth="1"/>
    <col min="13647" max="13647" width="0.28515625" style="19" customWidth="1"/>
    <col min="13648" max="13784" width="0.85546875" style="19"/>
    <col min="13785" max="13785" width="10" style="19" customWidth="1"/>
    <col min="13786" max="13797" width="0.85546875" style="19"/>
    <col min="13798" max="13798" width="1.7109375" style="19" customWidth="1"/>
    <col min="13799" max="13836" width="0.85546875" style="19"/>
    <col min="13837" max="13837" width="1.85546875" style="19" customWidth="1"/>
    <col min="13838" max="13900" width="0.85546875" style="19"/>
    <col min="13901" max="13901" width="0.85546875" style="19" customWidth="1"/>
    <col min="13902" max="13902" width="0.42578125" style="19" customWidth="1"/>
    <col min="13903" max="13903" width="0.28515625" style="19" customWidth="1"/>
    <col min="13904" max="14040" width="0.85546875" style="19"/>
    <col min="14041" max="14041" width="10" style="19" customWidth="1"/>
    <col min="14042" max="14053" width="0.85546875" style="19"/>
    <col min="14054" max="14054" width="1.7109375" style="19" customWidth="1"/>
    <col min="14055" max="14092" width="0.85546875" style="19"/>
    <col min="14093" max="14093" width="1.85546875" style="19" customWidth="1"/>
    <col min="14094" max="14156" width="0.85546875" style="19"/>
    <col min="14157" max="14157" width="0.85546875" style="19" customWidth="1"/>
    <col min="14158" max="14158" width="0.42578125" style="19" customWidth="1"/>
    <col min="14159" max="14159" width="0.28515625" style="19" customWidth="1"/>
    <col min="14160" max="14296" width="0.85546875" style="19"/>
    <col min="14297" max="14297" width="10" style="19" customWidth="1"/>
    <col min="14298" max="14309" width="0.85546875" style="19"/>
    <col min="14310" max="14310" width="1.7109375" style="19" customWidth="1"/>
    <col min="14311" max="14348" width="0.85546875" style="19"/>
    <col min="14349" max="14349" width="1.85546875" style="19" customWidth="1"/>
    <col min="14350" max="14412" width="0.85546875" style="19"/>
    <col min="14413" max="14413" width="0.85546875" style="19" customWidth="1"/>
    <col min="14414" max="14414" width="0.42578125" style="19" customWidth="1"/>
    <col min="14415" max="14415" width="0.28515625" style="19" customWidth="1"/>
    <col min="14416" max="14552" width="0.85546875" style="19"/>
    <col min="14553" max="14553" width="10" style="19" customWidth="1"/>
    <col min="14554" max="14565" width="0.85546875" style="19"/>
    <col min="14566" max="14566" width="1.7109375" style="19" customWidth="1"/>
    <col min="14567" max="14604" width="0.85546875" style="19"/>
    <col min="14605" max="14605" width="1.85546875" style="19" customWidth="1"/>
    <col min="14606" max="14668" width="0.85546875" style="19"/>
    <col min="14669" max="14669" width="0.85546875" style="19" customWidth="1"/>
    <col min="14670" max="14670" width="0.42578125" style="19" customWidth="1"/>
    <col min="14671" max="14671" width="0.28515625" style="19" customWidth="1"/>
    <col min="14672" max="14808" width="0.85546875" style="19"/>
    <col min="14809" max="14809" width="10" style="19" customWidth="1"/>
    <col min="14810" max="14821" width="0.85546875" style="19"/>
    <col min="14822" max="14822" width="1.7109375" style="19" customWidth="1"/>
    <col min="14823" max="14860" width="0.85546875" style="19"/>
    <col min="14861" max="14861" width="1.85546875" style="19" customWidth="1"/>
    <col min="14862" max="14924" width="0.85546875" style="19"/>
    <col min="14925" max="14925" width="0.85546875" style="19" customWidth="1"/>
    <col min="14926" max="14926" width="0.42578125" style="19" customWidth="1"/>
    <col min="14927" max="14927" width="0.28515625" style="19" customWidth="1"/>
    <col min="14928" max="15064" width="0.85546875" style="19"/>
    <col min="15065" max="15065" width="10" style="19" customWidth="1"/>
    <col min="15066" max="15077" width="0.85546875" style="19"/>
    <col min="15078" max="15078" width="1.7109375" style="19" customWidth="1"/>
    <col min="15079" max="15116" width="0.85546875" style="19"/>
    <col min="15117" max="15117" width="1.85546875" style="19" customWidth="1"/>
    <col min="15118" max="15180" width="0.85546875" style="19"/>
    <col min="15181" max="15181" width="0.85546875" style="19" customWidth="1"/>
    <col min="15182" max="15182" width="0.42578125" style="19" customWidth="1"/>
    <col min="15183" max="15183" width="0.28515625" style="19" customWidth="1"/>
    <col min="15184" max="15320" width="0.85546875" style="19"/>
    <col min="15321" max="15321" width="10" style="19" customWidth="1"/>
    <col min="15322" max="15333" width="0.85546875" style="19"/>
    <col min="15334" max="15334" width="1.7109375" style="19" customWidth="1"/>
    <col min="15335" max="15372" width="0.85546875" style="19"/>
    <col min="15373" max="15373" width="1.85546875" style="19" customWidth="1"/>
    <col min="15374" max="15436" width="0.85546875" style="19"/>
    <col min="15437" max="15437" width="0.85546875" style="19" customWidth="1"/>
    <col min="15438" max="15438" width="0.42578125" style="19" customWidth="1"/>
    <col min="15439" max="15439" width="0.28515625" style="19" customWidth="1"/>
    <col min="15440" max="15576" width="0.85546875" style="19"/>
    <col min="15577" max="15577" width="10" style="19" customWidth="1"/>
    <col min="15578" max="15589" width="0.85546875" style="19"/>
    <col min="15590" max="15590" width="1.7109375" style="19" customWidth="1"/>
    <col min="15591" max="15628" width="0.85546875" style="19"/>
    <col min="15629" max="15629" width="1.85546875" style="19" customWidth="1"/>
    <col min="15630" max="15692" width="0.85546875" style="19"/>
    <col min="15693" max="15693" width="0.85546875" style="19" customWidth="1"/>
    <col min="15694" max="15694" width="0.42578125" style="19" customWidth="1"/>
    <col min="15695" max="15695" width="0.28515625" style="19" customWidth="1"/>
    <col min="15696" max="15832" width="0.85546875" style="19"/>
    <col min="15833" max="15833" width="10" style="19" customWidth="1"/>
    <col min="15834" max="15845" width="0.85546875" style="19"/>
    <col min="15846" max="15846" width="1.7109375" style="19" customWidth="1"/>
    <col min="15847" max="15884" width="0.85546875" style="19"/>
    <col min="15885" max="15885" width="1.85546875" style="19" customWidth="1"/>
    <col min="15886" max="15948" width="0.85546875" style="19"/>
    <col min="15949" max="15949" width="0.85546875" style="19" customWidth="1"/>
    <col min="15950" max="15950" width="0.42578125" style="19" customWidth="1"/>
    <col min="15951" max="15951" width="0.28515625" style="19" customWidth="1"/>
    <col min="15952" max="16088" width="0.85546875" style="19"/>
    <col min="16089" max="16089" width="10" style="19" customWidth="1"/>
    <col min="16090" max="16101" width="0.85546875" style="19"/>
    <col min="16102" max="16102" width="1.7109375" style="19" customWidth="1"/>
    <col min="16103" max="16140" width="0.85546875" style="19"/>
    <col min="16141" max="16141" width="1.85546875" style="19" customWidth="1"/>
    <col min="16142" max="16204" width="0.85546875" style="19"/>
    <col min="16205" max="16205" width="0.85546875" style="19" customWidth="1"/>
    <col min="16206" max="16206" width="0.42578125" style="19" customWidth="1"/>
    <col min="16207" max="16207" width="0.28515625" style="19" customWidth="1"/>
    <col min="16208" max="16384" width="0.85546875" style="19"/>
  </cols>
  <sheetData>
    <row r="1" spans="5:92" ht="3.95" customHeight="1"/>
    <row r="2" spans="5:92" ht="15" customHeight="1"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</row>
    <row r="3" spans="5:92" ht="94.5" customHeight="1">
      <c r="E3" s="48" t="s">
        <v>108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</row>
    <row r="4" spans="5:92" ht="3.95" customHeight="1"/>
    <row r="5" spans="5:92" s="20" customFormat="1">
      <c r="AB5" s="25" t="s">
        <v>117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</row>
    <row r="6" spans="5:92" s="21" customFormat="1" ht="136.5" customHeight="1">
      <c r="E6" s="44"/>
      <c r="F6" s="45"/>
      <c r="G6" s="45"/>
      <c r="H6" s="45"/>
      <c r="I6" s="45"/>
      <c r="J6" s="45"/>
      <c r="K6" s="45"/>
      <c r="L6" s="45"/>
      <c r="M6" s="45"/>
      <c r="N6" s="45"/>
      <c r="O6" s="46"/>
      <c r="P6" s="4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6"/>
      <c r="BB6" s="44" t="s">
        <v>106</v>
      </c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6"/>
      <c r="BO6" s="44" t="s">
        <v>111</v>
      </c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6"/>
      <c r="CB6" s="44" t="s">
        <v>103</v>
      </c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6"/>
    </row>
    <row r="7" spans="5:92" s="22" customFormat="1" ht="13.5"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>
        <v>2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>
        <v>3</v>
      </c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>
        <v>4</v>
      </c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>
        <v>5</v>
      </c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</row>
    <row r="8" spans="5:92" s="23" customFormat="1" ht="15.75" customHeight="1"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24"/>
      <c r="Q8" s="36" t="s">
        <v>104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7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>
        <f>BO9+BO10+BO11+BO12+BO13+BO14+BO15+BO17+BO18+BO19+BO20+BO21+BO22+BO23</f>
        <v>1.2800000000000002</v>
      </c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>
        <f>CB9+CB10+CB11+CB12+CB13+CB14+CB15+CB17+CB18+CB19+CB20+CB21+CB22+CB23</f>
        <v>981.68</v>
      </c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</row>
    <row r="9" spans="5:92" s="23" customFormat="1" ht="44.25" customHeight="1">
      <c r="E9" s="41">
        <v>1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44" t="s">
        <v>118</v>
      </c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6"/>
      <c r="BB9" s="33" t="s">
        <v>107</v>
      </c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5"/>
      <c r="BO9" s="33">
        <v>0.15</v>
      </c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5"/>
      <c r="CB9" s="33">
        <v>141.36000000000001</v>
      </c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5"/>
    </row>
    <row r="10" spans="5:92" s="23" customFormat="1" ht="43.5" customHeight="1">
      <c r="E10" s="41">
        <v>2</v>
      </c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44" t="s">
        <v>119</v>
      </c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6"/>
      <c r="BB10" s="33" t="s">
        <v>107</v>
      </c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5"/>
      <c r="BO10" s="33">
        <v>0.13</v>
      </c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5"/>
      <c r="CB10" s="33">
        <v>98.63</v>
      </c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5"/>
    </row>
    <row r="11" spans="5:92" s="23" customFormat="1" ht="45" customHeight="1">
      <c r="E11" s="41">
        <v>3</v>
      </c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4" t="s">
        <v>120</v>
      </c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6"/>
      <c r="BB11" s="33" t="s">
        <v>107</v>
      </c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5"/>
      <c r="BO11" s="33">
        <v>0.11</v>
      </c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5"/>
      <c r="CB11" s="33">
        <v>110.37</v>
      </c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5"/>
    </row>
    <row r="12" spans="5:92" s="23" customFormat="1" ht="29.25" customHeight="1">
      <c r="E12" s="41">
        <v>4</v>
      </c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44" t="s">
        <v>121</v>
      </c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6"/>
      <c r="BB12" s="33" t="s">
        <v>107</v>
      </c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5"/>
      <c r="BO12" s="33">
        <v>0.05</v>
      </c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5"/>
      <c r="CB12" s="33">
        <v>31.62</v>
      </c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5"/>
    </row>
    <row r="13" spans="5:92" s="23" customFormat="1" ht="34.5" customHeight="1">
      <c r="E13" s="41">
        <v>5</v>
      </c>
      <c r="F13" s="42"/>
      <c r="G13" s="42"/>
      <c r="H13" s="42"/>
      <c r="I13" s="42"/>
      <c r="J13" s="42"/>
      <c r="K13" s="42"/>
      <c r="L13" s="42"/>
      <c r="M13" s="42"/>
      <c r="N13" s="42"/>
      <c r="O13" s="43"/>
      <c r="P13" s="52" t="s">
        <v>122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4"/>
      <c r="BB13" s="33" t="s">
        <v>107</v>
      </c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5"/>
      <c r="BO13" s="55">
        <v>6.5000000000000002E-2</v>
      </c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7"/>
      <c r="CB13" s="33">
        <v>53.5</v>
      </c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5"/>
    </row>
    <row r="14" spans="5:92" s="23" customFormat="1" ht="30" customHeight="1">
      <c r="E14" s="41">
        <v>6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4" t="s">
        <v>132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6"/>
      <c r="BB14" s="33" t="s">
        <v>107</v>
      </c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5"/>
      <c r="BO14" s="33">
        <v>0.11</v>
      </c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5"/>
      <c r="CB14" s="33">
        <v>82.52</v>
      </c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5"/>
    </row>
    <row r="15" spans="5:92" s="23" customFormat="1" ht="32.25" customHeight="1">
      <c r="E15" s="41">
        <v>7</v>
      </c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4" t="s">
        <v>123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6"/>
      <c r="BB15" s="33" t="s">
        <v>107</v>
      </c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5"/>
      <c r="BO15" s="33">
        <v>0.33</v>
      </c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5"/>
      <c r="CB15" s="33">
        <v>31.63</v>
      </c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5"/>
    </row>
    <row r="16" spans="5:92" s="23" customFormat="1" ht="28.5" customHeight="1">
      <c r="E16" s="41">
        <v>8</v>
      </c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44" t="s">
        <v>125</v>
      </c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6"/>
      <c r="BB16" s="33" t="s">
        <v>107</v>
      </c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5"/>
      <c r="BO16" s="55">
        <v>7.4999999999999997E-2</v>
      </c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7"/>
      <c r="CB16" s="33">
        <v>89.52</v>
      </c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5"/>
    </row>
    <row r="17" spans="5:128" s="23" customFormat="1" ht="36" customHeight="1">
      <c r="E17" s="41">
        <v>9</v>
      </c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44" t="s">
        <v>124</v>
      </c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6"/>
      <c r="BB17" s="33" t="s">
        <v>107</v>
      </c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5"/>
      <c r="BO17" s="33">
        <v>0.04</v>
      </c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5"/>
      <c r="CB17" s="33">
        <v>73.05</v>
      </c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5"/>
    </row>
    <row r="18" spans="5:128" s="23" customFormat="1" ht="29.25" customHeight="1">
      <c r="E18" s="41">
        <v>10</v>
      </c>
      <c r="F18" s="42"/>
      <c r="G18" s="42"/>
      <c r="H18" s="42"/>
      <c r="I18" s="42"/>
      <c r="J18" s="42"/>
      <c r="K18" s="42"/>
      <c r="L18" s="42"/>
      <c r="M18" s="42"/>
      <c r="N18" s="42"/>
      <c r="O18" s="43"/>
      <c r="P18" s="44" t="s">
        <v>126</v>
      </c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6"/>
      <c r="BB18" s="33" t="s">
        <v>107</v>
      </c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5"/>
      <c r="BO18" s="33">
        <v>0.03</v>
      </c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5"/>
      <c r="CB18" s="33">
        <v>66.31</v>
      </c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5"/>
      <c r="DL18" s="26">
        <f>[1]стр.1_8!BX172</f>
        <v>28.897659999999998</v>
      </c>
      <c r="DM18" s="26">
        <f>[1]стр.1_8!BY172</f>
        <v>0</v>
      </c>
      <c r="DN18" s="26">
        <f>[1]стр.1_8!BZ172</f>
        <v>0</v>
      </c>
      <c r="DO18" s="26">
        <f>[1]стр.1_8!CA172</f>
        <v>0</v>
      </c>
      <c r="DP18" s="26">
        <f>[1]стр.1_8!CB172</f>
        <v>0</v>
      </c>
      <c r="DQ18" s="26">
        <f>[1]стр.1_8!CC172</f>
        <v>0</v>
      </c>
      <c r="DR18" s="26">
        <f>[1]стр.1_8!CD172</f>
        <v>0</v>
      </c>
      <c r="DS18" s="26">
        <f>[1]стр.1_8!CE172</f>
        <v>0</v>
      </c>
      <c r="DT18" s="26">
        <f>[1]стр.1_8!CF172</f>
        <v>0</v>
      </c>
      <c r="DU18" s="26">
        <f>[1]стр.1_8!CG172</f>
        <v>0</v>
      </c>
      <c r="DV18" s="26">
        <f>[1]стр.1_8!CH172</f>
        <v>0</v>
      </c>
      <c r="DW18" s="26">
        <f>[1]стр.1_8!CI172</f>
        <v>0</v>
      </c>
      <c r="DX18" s="26">
        <f>[1]стр.1_8!CJ172</f>
        <v>0</v>
      </c>
    </row>
    <row r="19" spans="5:128" s="23" customFormat="1" ht="32.25" customHeight="1">
      <c r="E19" s="41">
        <v>11</v>
      </c>
      <c r="F19" s="42"/>
      <c r="G19" s="42"/>
      <c r="H19" s="42"/>
      <c r="I19" s="42"/>
      <c r="J19" s="42"/>
      <c r="K19" s="42"/>
      <c r="L19" s="42"/>
      <c r="M19" s="42"/>
      <c r="N19" s="42"/>
      <c r="O19" s="43"/>
      <c r="P19" s="44" t="s">
        <v>127</v>
      </c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6"/>
      <c r="BB19" s="33" t="s">
        <v>107</v>
      </c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5"/>
      <c r="BO19" s="58">
        <v>0.06</v>
      </c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60"/>
      <c r="CB19" s="58">
        <v>60.07</v>
      </c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60"/>
      <c r="DL19" s="26">
        <f>[1]стр.1_8!BX173</f>
        <v>16.542830000000002</v>
      </c>
      <c r="DM19" s="26">
        <f>[1]стр.1_8!BY173</f>
        <v>0</v>
      </c>
      <c r="DN19" s="26">
        <f>[1]стр.1_8!BZ173</f>
        <v>0</v>
      </c>
      <c r="DO19" s="26">
        <f>[1]стр.1_8!CA173</f>
        <v>0</v>
      </c>
      <c r="DP19" s="26">
        <f>[1]стр.1_8!CB173</f>
        <v>0</v>
      </c>
      <c r="DQ19" s="26">
        <f>[1]стр.1_8!CC173</f>
        <v>0</v>
      </c>
      <c r="DR19" s="26">
        <f>[1]стр.1_8!CD173</f>
        <v>0</v>
      </c>
      <c r="DS19" s="26">
        <f>[1]стр.1_8!CE173</f>
        <v>0</v>
      </c>
      <c r="DT19" s="26">
        <f>[1]стр.1_8!CF173</f>
        <v>0</v>
      </c>
      <c r="DU19" s="26">
        <f>[1]стр.1_8!CG173</f>
        <v>0</v>
      </c>
      <c r="DV19" s="26">
        <f>[1]стр.1_8!CH173</f>
        <v>0</v>
      </c>
      <c r="DW19" s="26">
        <f>[1]стр.1_8!CI173</f>
        <v>0</v>
      </c>
      <c r="DX19" s="26">
        <f>[1]стр.1_8!CJ173</f>
        <v>0</v>
      </c>
    </row>
    <row r="20" spans="5:128" s="23" customFormat="1" ht="44.25" customHeight="1">
      <c r="E20" s="41">
        <v>12</v>
      </c>
      <c r="F20" s="42"/>
      <c r="G20" s="42"/>
      <c r="H20" s="42"/>
      <c r="I20" s="42"/>
      <c r="J20" s="42"/>
      <c r="K20" s="42"/>
      <c r="L20" s="42"/>
      <c r="M20" s="42"/>
      <c r="N20" s="42"/>
      <c r="O20" s="43"/>
      <c r="P20" s="44" t="s">
        <v>128</v>
      </c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6"/>
      <c r="BB20" s="33" t="s">
        <v>107</v>
      </c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5"/>
      <c r="BO20" s="58">
        <v>0.04</v>
      </c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60"/>
      <c r="CB20" s="58">
        <v>28.29</v>
      </c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60"/>
      <c r="DL20" s="26">
        <f>[1]стр.1_8!BX174</f>
        <v>30.023229999999998</v>
      </c>
      <c r="DM20" s="26">
        <f>[1]стр.1_8!BY174</f>
        <v>0</v>
      </c>
      <c r="DN20" s="26">
        <f>[1]стр.1_8!BZ174</f>
        <v>0</v>
      </c>
      <c r="DO20" s="26">
        <f>[1]стр.1_8!CA174</f>
        <v>0</v>
      </c>
      <c r="DP20" s="26">
        <f>[1]стр.1_8!CB174</f>
        <v>0</v>
      </c>
      <c r="DQ20" s="26">
        <f>[1]стр.1_8!CC174</f>
        <v>0</v>
      </c>
      <c r="DR20" s="26">
        <f>[1]стр.1_8!CD174</f>
        <v>0</v>
      </c>
      <c r="DS20" s="26">
        <f>[1]стр.1_8!CE174</f>
        <v>0</v>
      </c>
      <c r="DT20" s="26">
        <f>[1]стр.1_8!CF174</f>
        <v>0</v>
      </c>
      <c r="DU20" s="26">
        <f>[1]стр.1_8!CG174</f>
        <v>0</v>
      </c>
      <c r="DV20" s="26">
        <f>[1]стр.1_8!CH174</f>
        <v>0</v>
      </c>
      <c r="DW20" s="26">
        <f>[1]стр.1_8!CI174</f>
        <v>0</v>
      </c>
      <c r="DX20" s="26">
        <f>[1]стр.1_8!CJ174</f>
        <v>0</v>
      </c>
    </row>
    <row r="21" spans="5:128" s="23" customFormat="1" ht="44.25" customHeight="1">
      <c r="E21" s="41">
        <v>13</v>
      </c>
      <c r="F21" s="42"/>
      <c r="G21" s="42"/>
      <c r="H21" s="42"/>
      <c r="I21" s="42"/>
      <c r="J21" s="42"/>
      <c r="K21" s="42"/>
      <c r="L21" s="42"/>
      <c r="M21" s="42"/>
      <c r="N21" s="42"/>
      <c r="O21" s="43"/>
      <c r="P21" s="44" t="s">
        <v>129</v>
      </c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6"/>
      <c r="BB21" s="33" t="s">
        <v>107</v>
      </c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5"/>
      <c r="BO21" s="58">
        <v>0.04</v>
      </c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60"/>
      <c r="CB21" s="58">
        <v>26.5</v>
      </c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60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</row>
    <row r="22" spans="5:128" s="23" customFormat="1" ht="33.75" customHeight="1">
      <c r="E22" s="41">
        <v>14</v>
      </c>
      <c r="F22" s="42"/>
      <c r="G22" s="42"/>
      <c r="H22" s="42"/>
      <c r="I22" s="42"/>
      <c r="J22" s="42"/>
      <c r="K22" s="42"/>
      <c r="L22" s="42"/>
      <c r="M22" s="42"/>
      <c r="N22" s="42"/>
      <c r="O22" s="43"/>
      <c r="P22" s="44" t="s">
        <v>130</v>
      </c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6"/>
      <c r="BB22" s="33" t="s">
        <v>107</v>
      </c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5"/>
      <c r="BO22" s="58">
        <v>0.04</v>
      </c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60"/>
      <c r="CB22" s="58">
        <v>70.67</v>
      </c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60"/>
      <c r="CO22" s="28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</row>
    <row r="23" spans="5:128" s="23" customFormat="1" ht="33.75" customHeight="1">
      <c r="E23" s="41">
        <v>15</v>
      </c>
      <c r="F23" s="42"/>
      <c r="G23" s="42"/>
      <c r="H23" s="42"/>
      <c r="I23" s="42"/>
      <c r="J23" s="42"/>
      <c r="K23" s="42"/>
      <c r="L23" s="42"/>
      <c r="M23" s="42"/>
      <c r="N23" s="42"/>
      <c r="O23" s="43"/>
      <c r="P23" s="44" t="s">
        <v>131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6"/>
      <c r="BB23" s="33" t="s">
        <v>107</v>
      </c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5"/>
      <c r="BO23" s="67">
        <v>8.5000000000000006E-2</v>
      </c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9"/>
      <c r="CB23" s="58">
        <v>107.16</v>
      </c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60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</row>
    <row r="24" spans="5:128" s="23" customFormat="1" ht="15.75" customHeight="1">
      <c r="E24" s="41"/>
      <c r="F24" s="42"/>
      <c r="G24" s="42"/>
      <c r="H24" s="42"/>
      <c r="I24" s="42"/>
      <c r="J24" s="42"/>
      <c r="K24" s="42"/>
      <c r="L24" s="42"/>
      <c r="M24" s="42"/>
      <c r="N24" s="42"/>
      <c r="O24" s="43"/>
      <c r="P24" s="61" t="s">
        <v>57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3"/>
      <c r="BB24" s="33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5"/>
      <c r="BO24" s="64">
        <f>BO25</f>
        <v>7.0000000000000007E-2</v>
      </c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6"/>
      <c r="CB24" s="64">
        <f>CB25</f>
        <v>77.58</v>
      </c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</row>
    <row r="25" spans="5:128" s="23" customFormat="1" ht="20.25" customHeight="1">
      <c r="E25" s="41">
        <v>1</v>
      </c>
      <c r="F25" s="42"/>
      <c r="G25" s="42"/>
      <c r="H25" s="42"/>
      <c r="I25" s="42"/>
      <c r="J25" s="42"/>
      <c r="K25" s="42"/>
      <c r="L25" s="42"/>
      <c r="M25" s="42"/>
      <c r="N25" s="42"/>
      <c r="O25" s="43"/>
      <c r="P25" s="70" t="s">
        <v>133</v>
      </c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2"/>
      <c r="BB25" s="33" t="s">
        <v>107</v>
      </c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5"/>
      <c r="BO25" s="58">
        <v>7.0000000000000007E-2</v>
      </c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60"/>
      <c r="CB25" s="58">
        <v>77.58</v>
      </c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60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</row>
    <row r="26" spans="5:128" s="23" customFormat="1" ht="43.5" customHeight="1">
      <c r="E26" s="73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24"/>
      <c r="Q26" s="36" t="s">
        <v>105</v>
      </c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7"/>
      <c r="BB26" s="38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40"/>
      <c r="BO26" s="38">
        <f>BO27+BO28</f>
        <v>36</v>
      </c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38">
        <f>CB27+CB28</f>
        <v>2166</v>
      </c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40"/>
      <c r="DL26" s="26">
        <f>[1]стр.1_8!BX177</f>
        <v>28.057639999999999</v>
      </c>
      <c r="DM26" s="26">
        <f>[1]стр.1_8!BY177</f>
        <v>0</v>
      </c>
      <c r="DN26" s="26">
        <f>[1]стр.1_8!BZ177</f>
        <v>0</v>
      </c>
      <c r="DO26" s="26">
        <f>[1]стр.1_8!CA177</f>
        <v>0</v>
      </c>
      <c r="DP26" s="26">
        <f>[1]стр.1_8!CB177</f>
        <v>0</v>
      </c>
      <c r="DQ26" s="26">
        <f>[1]стр.1_8!CC177</f>
        <v>0</v>
      </c>
      <c r="DR26" s="26">
        <f>[1]стр.1_8!CD177</f>
        <v>0</v>
      </c>
      <c r="DS26" s="26">
        <f>[1]стр.1_8!CE177</f>
        <v>0</v>
      </c>
      <c r="DT26" s="26">
        <f>[1]стр.1_8!CF177</f>
        <v>0</v>
      </c>
      <c r="DU26" s="26">
        <f>[1]стр.1_8!CG177</f>
        <v>0</v>
      </c>
      <c r="DV26" s="26">
        <f>[1]стр.1_8!CH177</f>
        <v>0</v>
      </c>
      <c r="DW26" s="26">
        <f>[1]стр.1_8!CI177</f>
        <v>0</v>
      </c>
      <c r="DX26" s="26">
        <f>[1]стр.1_8!CJ177</f>
        <v>0</v>
      </c>
    </row>
    <row r="27" spans="5:128" s="23" customFormat="1" ht="32.25" customHeight="1">
      <c r="E27" s="41">
        <v>1</v>
      </c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4" t="s">
        <v>109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6"/>
      <c r="BB27" s="33" t="s">
        <v>107</v>
      </c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5"/>
      <c r="BO27" s="33">
        <v>22</v>
      </c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5"/>
      <c r="CB27" s="33">
        <v>1395</v>
      </c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5"/>
      <c r="DL27" s="26">
        <f>[1]стр.1_8!BX178</f>
        <v>27.145820000000001</v>
      </c>
      <c r="DM27" s="26">
        <f>[1]стр.1_8!BY178</f>
        <v>0</v>
      </c>
      <c r="DN27" s="26">
        <f>[1]стр.1_8!BZ178</f>
        <v>0</v>
      </c>
      <c r="DO27" s="26">
        <f>[1]стр.1_8!CA178</f>
        <v>0</v>
      </c>
      <c r="DP27" s="26">
        <f>[1]стр.1_8!CB178</f>
        <v>0</v>
      </c>
      <c r="DQ27" s="26">
        <f>[1]стр.1_8!CC178</f>
        <v>0</v>
      </c>
      <c r="DR27" s="26">
        <f>[1]стр.1_8!CD178</f>
        <v>0</v>
      </c>
      <c r="DS27" s="26">
        <f>[1]стр.1_8!CE178</f>
        <v>0</v>
      </c>
      <c r="DT27" s="26">
        <f>[1]стр.1_8!CF178</f>
        <v>0</v>
      </c>
      <c r="DU27" s="26">
        <f>[1]стр.1_8!CG178</f>
        <v>0</v>
      </c>
      <c r="DV27" s="26">
        <f>[1]стр.1_8!CH178</f>
        <v>0</v>
      </c>
      <c r="DW27" s="26">
        <f>[1]стр.1_8!CI178</f>
        <v>0</v>
      </c>
      <c r="DX27" s="26">
        <f>[1]стр.1_8!CJ178</f>
        <v>0</v>
      </c>
    </row>
    <row r="28" spans="5:128" s="23" customFormat="1" ht="36" customHeight="1"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4" t="s">
        <v>110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6"/>
      <c r="BB28" s="33" t="s">
        <v>107</v>
      </c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5"/>
      <c r="BO28" s="33">
        <v>14</v>
      </c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5"/>
      <c r="CB28" s="33">
        <v>771</v>
      </c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5"/>
      <c r="DL28" s="26">
        <f>[1]стр.1_8!BX179</f>
        <v>26.84215</v>
      </c>
      <c r="DM28" s="26">
        <f>[1]стр.1_8!BY179</f>
        <v>0</v>
      </c>
      <c r="DN28" s="26">
        <f>[1]стр.1_8!BZ179</f>
        <v>0</v>
      </c>
      <c r="DO28" s="26">
        <f>[1]стр.1_8!CA179</f>
        <v>0</v>
      </c>
      <c r="DP28" s="26">
        <f>[1]стр.1_8!CB179</f>
        <v>0</v>
      </c>
      <c r="DQ28" s="26">
        <f>[1]стр.1_8!CC179</f>
        <v>0</v>
      </c>
      <c r="DR28" s="26">
        <f>[1]стр.1_8!CD179</f>
        <v>0</v>
      </c>
      <c r="DS28" s="26">
        <f>[1]стр.1_8!CE179</f>
        <v>0</v>
      </c>
      <c r="DT28" s="26">
        <f>[1]стр.1_8!CF179</f>
        <v>0</v>
      </c>
      <c r="DU28" s="26">
        <f>[1]стр.1_8!CG179</f>
        <v>0</v>
      </c>
      <c r="DV28" s="26">
        <f>[1]стр.1_8!CH179</f>
        <v>0</v>
      </c>
      <c r="DW28" s="26">
        <f>[1]стр.1_8!CI179</f>
        <v>0</v>
      </c>
      <c r="DX28" s="26">
        <f>[1]стр.1_8!CJ179</f>
        <v>0</v>
      </c>
    </row>
    <row r="29" spans="5:128" ht="59.25" customHeight="1">
      <c r="E29" s="41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24"/>
      <c r="Q29" s="36" t="s">
        <v>113</v>
      </c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7"/>
      <c r="BB29" s="33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5"/>
      <c r="BO29" s="38">
        <v>37</v>
      </c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40"/>
      <c r="CB29" s="38">
        <f>CB30+CB31</f>
        <v>1413.83</v>
      </c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40"/>
    </row>
    <row r="30" spans="5:128" ht="54.75" customHeight="1">
      <c r="E30" s="41">
        <v>1</v>
      </c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27"/>
      <c r="Q30" s="31" t="s">
        <v>112</v>
      </c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2"/>
      <c r="BB30" s="33" t="s">
        <v>107</v>
      </c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5"/>
      <c r="BO30" s="33">
        <v>37</v>
      </c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5"/>
      <c r="CB30" s="33">
        <v>508.98</v>
      </c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5"/>
    </row>
    <row r="31" spans="5:128" ht="42.75" customHeight="1">
      <c r="E31" s="30">
        <v>2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4"/>
      <c r="Q31" s="31" t="s">
        <v>114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2"/>
      <c r="BB31" s="33" t="s">
        <v>107</v>
      </c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5"/>
      <c r="BO31" s="33">
        <v>37</v>
      </c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5"/>
      <c r="CB31" s="33">
        <f>1413.83-CB30</f>
        <v>904.84999999999991</v>
      </c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5"/>
    </row>
    <row r="37" spans="53:53">
      <c r="BA37" s="29"/>
    </row>
  </sheetData>
  <mergeCells count="132">
    <mergeCell ref="BO25:CA25"/>
    <mergeCell ref="CB25:CN25"/>
    <mergeCell ref="E28:O28"/>
    <mergeCell ref="P28:BA28"/>
    <mergeCell ref="BB28:BN28"/>
    <mergeCell ref="BO28:CA28"/>
    <mergeCell ref="CB28:CN28"/>
    <mergeCell ref="E27:O27"/>
    <mergeCell ref="P27:BA27"/>
    <mergeCell ref="BB27:BN27"/>
    <mergeCell ref="BO27:CA27"/>
    <mergeCell ref="CB27:CN27"/>
    <mergeCell ref="CB26:CN26"/>
    <mergeCell ref="E25:O25"/>
    <mergeCell ref="P25:BA25"/>
    <mergeCell ref="BB25:BN25"/>
    <mergeCell ref="E26:O26"/>
    <mergeCell ref="Q26:BA26"/>
    <mergeCell ref="BB26:BN26"/>
    <mergeCell ref="BO26:CA26"/>
    <mergeCell ref="E20:O20"/>
    <mergeCell ref="P20:BA20"/>
    <mergeCell ref="BB20:BN20"/>
    <mergeCell ref="BO20:CA20"/>
    <mergeCell ref="CB20:CN20"/>
    <mergeCell ref="E21:O21"/>
    <mergeCell ref="P21:BA21"/>
    <mergeCell ref="BB21:BN21"/>
    <mergeCell ref="BO21:CA21"/>
    <mergeCell ref="CB21:CN21"/>
    <mergeCell ref="E22:O22"/>
    <mergeCell ref="P22:BA22"/>
    <mergeCell ref="BB22:BN22"/>
    <mergeCell ref="BO22:CA22"/>
    <mergeCell ref="CB22:CN22"/>
    <mergeCell ref="E24:O24"/>
    <mergeCell ref="P24:BA24"/>
    <mergeCell ref="BB24:BN24"/>
    <mergeCell ref="BO24:CA24"/>
    <mergeCell ref="CB24:CN24"/>
    <mergeCell ref="E23:O23"/>
    <mergeCell ref="P23:BA23"/>
    <mergeCell ref="BB23:BN23"/>
    <mergeCell ref="BO23:CA23"/>
    <mergeCell ref="CB23:CN23"/>
    <mergeCell ref="E19:O19"/>
    <mergeCell ref="P19:BA19"/>
    <mergeCell ref="BB19:BN19"/>
    <mergeCell ref="BO19:CA19"/>
    <mergeCell ref="CB19:CN19"/>
    <mergeCell ref="E18:O18"/>
    <mergeCell ref="P18:BA18"/>
    <mergeCell ref="BB18:BN18"/>
    <mergeCell ref="BO18:CA18"/>
    <mergeCell ref="CB18:CN18"/>
    <mergeCell ref="E17:O17"/>
    <mergeCell ref="P17:BA17"/>
    <mergeCell ref="BB17:BN17"/>
    <mergeCell ref="BO17:CA17"/>
    <mergeCell ref="CB17:CN17"/>
    <mergeCell ref="E16:O16"/>
    <mergeCell ref="P16:BA16"/>
    <mergeCell ref="BB16:BN16"/>
    <mergeCell ref="BO16:CA16"/>
    <mergeCell ref="CB16:CN16"/>
    <mergeCell ref="E15:O15"/>
    <mergeCell ref="P15:BA15"/>
    <mergeCell ref="BB15:BN15"/>
    <mergeCell ref="BO15:CA15"/>
    <mergeCell ref="CB15:CN15"/>
    <mergeCell ref="E14:O14"/>
    <mergeCell ref="P14:BA14"/>
    <mergeCell ref="BB14:BN14"/>
    <mergeCell ref="BO14:CA14"/>
    <mergeCell ref="CB14:CN14"/>
    <mergeCell ref="E11:O11"/>
    <mergeCell ref="P11:BA11"/>
    <mergeCell ref="BB11:BN11"/>
    <mergeCell ref="BO11:CA11"/>
    <mergeCell ref="CB11:CN11"/>
    <mergeCell ref="E13:O13"/>
    <mergeCell ref="P13:BA13"/>
    <mergeCell ref="BB13:BN13"/>
    <mergeCell ref="BO13:CA13"/>
    <mergeCell ref="CB13:CN13"/>
    <mergeCell ref="E12:O12"/>
    <mergeCell ref="P12:BA12"/>
    <mergeCell ref="BB12:BN12"/>
    <mergeCell ref="BO12:CA12"/>
    <mergeCell ref="CB12:CN12"/>
    <mergeCell ref="E8:O8"/>
    <mergeCell ref="Q8:BA8"/>
    <mergeCell ref="BB8:BN8"/>
    <mergeCell ref="BO8:CA8"/>
    <mergeCell ref="CB8:CN8"/>
    <mergeCell ref="E10:O10"/>
    <mergeCell ref="P10:BA10"/>
    <mergeCell ref="BB10:BN10"/>
    <mergeCell ref="BO10:CA10"/>
    <mergeCell ref="CB10:CN10"/>
    <mergeCell ref="E9:O9"/>
    <mergeCell ref="P9:BA9"/>
    <mergeCell ref="BB9:BN9"/>
    <mergeCell ref="BO9:CA9"/>
    <mergeCell ref="CB9:CN9"/>
    <mergeCell ref="BB6:BN6"/>
    <mergeCell ref="BO6:CA6"/>
    <mergeCell ref="CB6:CN6"/>
    <mergeCell ref="E2:CN2"/>
    <mergeCell ref="E3:CN3"/>
    <mergeCell ref="E7:O7"/>
    <mergeCell ref="P7:BA7"/>
    <mergeCell ref="BB7:BN7"/>
    <mergeCell ref="BO7:CA7"/>
    <mergeCell ref="CB7:CN7"/>
    <mergeCell ref="E6:O6"/>
    <mergeCell ref="P6:BA6"/>
    <mergeCell ref="CB30:CN30"/>
    <mergeCell ref="E31:O31"/>
    <mergeCell ref="Q31:BA31"/>
    <mergeCell ref="BB31:BN31"/>
    <mergeCell ref="BO31:CA31"/>
    <mergeCell ref="CB31:CN31"/>
    <mergeCell ref="Q29:BA29"/>
    <mergeCell ref="BB29:BN29"/>
    <mergeCell ref="BO29:CA29"/>
    <mergeCell ref="E30:O30"/>
    <mergeCell ref="Q30:BA30"/>
    <mergeCell ref="BB30:BN30"/>
    <mergeCell ref="BO30:CA30"/>
    <mergeCell ref="CB29:CN29"/>
    <mergeCell ref="E29:O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E1:CN18"/>
  <sheetViews>
    <sheetView topLeftCell="A25" workbookViewId="0">
      <selection activeCell="CB18" sqref="CB18:CN18"/>
    </sheetView>
  </sheetViews>
  <sheetFormatPr defaultColWidth="0.85546875" defaultRowHeight="15"/>
  <cols>
    <col min="1" max="11" width="0.85546875" style="19"/>
    <col min="12" max="12" width="0.85546875" style="19" customWidth="1"/>
    <col min="13" max="13" width="0.42578125" style="19" customWidth="1"/>
    <col min="14" max="15" width="0.85546875" style="19" hidden="1" customWidth="1"/>
    <col min="16" max="52" width="0.85546875" style="19"/>
    <col min="53" max="53" width="11" style="19" customWidth="1"/>
    <col min="54" max="65" width="0.85546875" style="19"/>
    <col min="66" max="66" width="4" style="19" customWidth="1"/>
    <col min="67" max="78" width="0.85546875" style="19"/>
    <col min="79" max="79" width="2.85546875" style="19" customWidth="1"/>
    <col min="80" max="91" width="0.85546875" style="19"/>
    <col min="92" max="92" width="5" style="19" customWidth="1"/>
    <col min="93" max="216" width="0.85546875" style="19"/>
    <col min="217" max="217" width="10" style="19" customWidth="1"/>
    <col min="218" max="229" width="0.85546875" style="19"/>
    <col min="230" max="230" width="1.7109375" style="19" customWidth="1"/>
    <col min="231" max="268" width="0.85546875" style="19"/>
    <col min="269" max="269" width="1.85546875" style="19" customWidth="1"/>
    <col min="270" max="332" width="0.85546875" style="19"/>
    <col min="333" max="333" width="0.85546875" style="19" customWidth="1"/>
    <col min="334" max="334" width="0.42578125" style="19" customWidth="1"/>
    <col min="335" max="335" width="0.28515625" style="19" customWidth="1"/>
    <col min="336" max="472" width="0.85546875" style="19"/>
    <col min="473" max="473" width="10" style="19" customWidth="1"/>
    <col min="474" max="485" width="0.85546875" style="19"/>
    <col min="486" max="486" width="1.7109375" style="19" customWidth="1"/>
    <col min="487" max="524" width="0.85546875" style="19"/>
    <col min="525" max="525" width="1.85546875" style="19" customWidth="1"/>
    <col min="526" max="588" width="0.85546875" style="19"/>
    <col min="589" max="589" width="0.85546875" style="19" customWidth="1"/>
    <col min="590" max="590" width="0.42578125" style="19" customWidth="1"/>
    <col min="591" max="591" width="0.28515625" style="19" customWidth="1"/>
    <col min="592" max="728" width="0.85546875" style="19"/>
    <col min="729" max="729" width="10" style="19" customWidth="1"/>
    <col min="730" max="741" width="0.85546875" style="19"/>
    <col min="742" max="742" width="1.7109375" style="19" customWidth="1"/>
    <col min="743" max="780" width="0.85546875" style="19"/>
    <col min="781" max="781" width="1.85546875" style="19" customWidth="1"/>
    <col min="782" max="844" width="0.85546875" style="19"/>
    <col min="845" max="845" width="0.85546875" style="19" customWidth="1"/>
    <col min="846" max="846" width="0.42578125" style="19" customWidth="1"/>
    <col min="847" max="847" width="0.28515625" style="19" customWidth="1"/>
    <col min="848" max="984" width="0.85546875" style="19"/>
    <col min="985" max="985" width="10" style="19" customWidth="1"/>
    <col min="986" max="997" width="0.85546875" style="19"/>
    <col min="998" max="998" width="1.7109375" style="19" customWidth="1"/>
    <col min="999" max="1036" width="0.85546875" style="19"/>
    <col min="1037" max="1037" width="1.85546875" style="19" customWidth="1"/>
    <col min="1038" max="1100" width="0.85546875" style="19"/>
    <col min="1101" max="1101" width="0.85546875" style="19" customWidth="1"/>
    <col min="1102" max="1102" width="0.42578125" style="19" customWidth="1"/>
    <col min="1103" max="1103" width="0.28515625" style="19" customWidth="1"/>
    <col min="1104" max="1240" width="0.85546875" style="19"/>
    <col min="1241" max="1241" width="10" style="19" customWidth="1"/>
    <col min="1242" max="1253" width="0.85546875" style="19"/>
    <col min="1254" max="1254" width="1.7109375" style="19" customWidth="1"/>
    <col min="1255" max="1292" width="0.85546875" style="19"/>
    <col min="1293" max="1293" width="1.85546875" style="19" customWidth="1"/>
    <col min="1294" max="1356" width="0.85546875" style="19"/>
    <col min="1357" max="1357" width="0.85546875" style="19" customWidth="1"/>
    <col min="1358" max="1358" width="0.42578125" style="19" customWidth="1"/>
    <col min="1359" max="1359" width="0.28515625" style="19" customWidth="1"/>
    <col min="1360" max="1496" width="0.85546875" style="19"/>
    <col min="1497" max="1497" width="10" style="19" customWidth="1"/>
    <col min="1498" max="1509" width="0.85546875" style="19"/>
    <col min="1510" max="1510" width="1.7109375" style="19" customWidth="1"/>
    <col min="1511" max="1548" width="0.85546875" style="19"/>
    <col min="1549" max="1549" width="1.85546875" style="19" customWidth="1"/>
    <col min="1550" max="1612" width="0.85546875" style="19"/>
    <col min="1613" max="1613" width="0.85546875" style="19" customWidth="1"/>
    <col min="1614" max="1614" width="0.42578125" style="19" customWidth="1"/>
    <col min="1615" max="1615" width="0.28515625" style="19" customWidth="1"/>
    <col min="1616" max="1752" width="0.85546875" style="19"/>
    <col min="1753" max="1753" width="10" style="19" customWidth="1"/>
    <col min="1754" max="1765" width="0.85546875" style="19"/>
    <col min="1766" max="1766" width="1.7109375" style="19" customWidth="1"/>
    <col min="1767" max="1804" width="0.85546875" style="19"/>
    <col min="1805" max="1805" width="1.85546875" style="19" customWidth="1"/>
    <col min="1806" max="1868" width="0.85546875" style="19"/>
    <col min="1869" max="1869" width="0.85546875" style="19" customWidth="1"/>
    <col min="1870" max="1870" width="0.42578125" style="19" customWidth="1"/>
    <col min="1871" max="1871" width="0.28515625" style="19" customWidth="1"/>
    <col min="1872" max="2008" width="0.85546875" style="19"/>
    <col min="2009" max="2009" width="10" style="19" customWidth="1"/>
    <col min="2010" max="2021" width="0.85546875" style="19"/>
    <col min="2022" max="2022" width="1.7109375" style="19" customWidth="1"/>
    <col min="2023" max="2060" width="0.85546875" style="19"/>
    <col min="2061" max="2061" width="1.85546875" style="19" customWidth="1"/>
    <col min="2062" max="2124" width="0.85546875" style="19"/>
    <col min="2125" max="2125" width="0.85546875" style="19" customWidth="1"/>
    <col min="2126" max="2126" width="0.42578125" style="19" customWidth="1"/>
    <col min="2127" max="2127" width="0.28515625" style="19" customWidth="1"/>
    <col min="2128" max="2264" width="0.85546875" style="19"/>
    <col min="2265" max="2265" width="10" style="19" customWidth="1"/>
    <col min="2266" max="2277" width="0.85546875" style="19"/>
    <col min="2278" max="2278" width="1.7109375" style="19" customWidth="1"/>
    <col min="2279" max="2316" width="0.85546875" style="19"/>
    <col min="2317" max="2317" width="1.85546875" style="19" customWidth="1"/>
    <col min="2318" max="2380" width="0.85546875" style="19"/>
    <col min="2381" max="2381" width="0.85546875" style="19" customWidth="1"/>
    <col min="2382" max="2382" width="0.42578125" style="19" customWidth="1"/>
    <col min="2383" max="2383" width="0.28515625" style="19" customWidth="1"/>
    <col min="2384" max="2520" width="0.85546875" style="19"/>
    <col min="2521" max="2521" width="10" style="19" customWidth="1"/>
    <col min="2522" max="2533" width="0.85546875" style="19"/>
    <col min="2534" max="2534" width="1.7109375" style="19" customWidth="1"/>
    <col min="2535" max="2572" width="0.85546875" style="19"/>
    <col min="2573" max="2573" width="1.85546875" style="19" customWidth="1"/>
    <col min="2574" max="2636" width="0.85546875" style="19"/>
    <col min="2637" max="2637" width="0.85546875" style="19" customWidth="1"/>
    <col min="2638" max="2638" width="0.42578125" style="19" customWidth="1"/>
    <col min="2639" max="2639" width="0.28515625" style="19" customWidth="1"/>
    <col min="2640" max="2776" width="0.85546875" style="19"/>
    <col min="2777" max="2777" width="10" style="19" customWidth="1"/>
    <col min="2778" max="2789" width="0.85546875" style="19"/>
    <col min="2790" max="2790" width="1.7109375" style="19" customWidth="1"/>
    <col min="2791" max="2828" width="0.85546875" style="19"/>
    <col min="2829" max="2829" width="1.85546875" style="19" customWidth="1"/>
    <col min="2830" max="2892" width="0.85546875" style="19"/>
    <col min="2893" max="2893" width="0.85546875" style="19" customWidth="1"/>
    <col min="2894" max="2894" width="0.42578125" style="19" customWidth="1"/>
    <col min="2895" max="2895" width="0.28515625" style="19" customWidth="1"/>
    <col min="2896" max="3032" width="0.85546875" style="19"/>
    <col min="3033" max="3033" width="10" style="19" customWidth="1"/>
    <col min="3034" max="3045" width="0.85546875" style="19"/>
    <col min="3046" max="3046" width="1.7109375" style="19" customWidth="1"/>
    <col min="3047" max="3084" width="0.85546875" style="19"/>
    <col min="3085" max="3085" width="1.85546875" style="19" customWidth="1"/>
    <col min="3086" max="3148" width="0.85546875" style="19"/>
    <col min="3149" max="3149" width="0.85546875" style="19" customWidth="1"/>
    <col min="3150" max="3150" width="0.42578125" style="19" customWidth="1"/>
    <col min="3151" max="3151" width="0.28515625" style="19" customWidth="1"/>
    <col min="3152" max="3288" width="0.85546875" style="19"/>
    <col min="3289" max="3289" width="10" style="19" customWidth="1"/>
    <col min="3290" max="3301" width="0.85546875" style="19"/>
    <col min="3302" max="3302" width="1.7109375" style="19" customWidth="1"/>
    <col min="3303" max="3340" width="0.85546875" style="19"/>
    <col min="3341" max="3341" width="1.85546875" style="19" customWidth="1"/>
    <col min="3342" max="3404" width="0.85546875" style="19"/>
    <col min="3405" max="3405" width="0.85546875" style="19" customWidth="1"/>
    <col min="3406" max="3406" width="0.42578125" style="19" customWidth="1"/>
    <col min="3407" max="3407" width="0.28515625" style="19" customWidth="1"/>
    <col min="3408" max="3544" width="0.85546875" style="19"/>
    <col min="3545" max="3545" width="10" style="19" customWidth="1"/>
    <col min="3546" max="3557" width="0.85546875" style="19"/>
    <col min="3558" max="3558" width="1.7109375" style="19" customWidth="1"/>
    <col min="3559" max="3596" width="0.85546875" style="19"/>
    <col min="3597" max="3597" width="1.85546875" style="19" customWidth="1"/>
    <col min="3598" max="3660" width="0.85546875" style="19"/>
    <col min="3661" max="3661" width="0.85546875" style="19" customWidth="1"/>
    <col min="3662" max="3662" width="0.42578125" style="19" customWidth="1"/>
    <col min="3663" max="3663" width="0.28515625" style="19" customWidth="1"/>
    <col min="3664" max="3800" width="0.85546875" style="19"/>
    <col min="3801" max="3801" width="10" style="19" customWidth="1"/>
    <col min="3802" max="3813" width="0.85546875" style="19"/>
    <col min="3814" max="3814" width="1.7109375" style="19" customWidth="1"/>
    <col min="3815" max="3852" width="0.85546875" style="19"/>
    <col min="3853" max="3853" width="1.85546875" style="19" customWidth="1"/>
    <col min="3854" max="3916" width="0.85546875" style="19"/>
    <col min="3917" max="3917" width="0.85546875" style="19" customWidth="1"/>
    <col min="3918" max="3918" width="0.42578125" style="19" customWidth="1"/>
    <col min="3919" max="3919" width="0.28515625" style="19" customWidth="1"/>
    <col min="3920" max="4056" width="0.85546875" style="19"/>
    <col min="4057" max="4057" width="10" style="19" customWidth="1"/>
    <col min="4058" max="4069" width="0.85546875" style="19"/>
    <col min="4070" max="4070" width="1.7109375" style="19" customWidth="1"/>
    <col min="4071" max="4108" width="0.85546875" style="19"/>
    <col min="4109" max="4109" width="1.85546875" style="19" customWidth="1"/>
    <col min="4110" max="4172" width="0.85546875" style="19"/>
    <col min="4173" max="4173" width="0.85546875" style="19" customWidth="1"/>
    <col min="4174" max="4174" width="0.42578125" style="19" customWidth="1"/>
    <col min="4175" max="4175" width="0.28515625" style="19" customWidth="1"/>
    <col min="4176" max="4312" width="0.85546875" style="19"/>
    <col min="4313" max="4313" width="10" style="19" customWidth="1"/>
    <col min="4314" max="4325" width="0.85546875" style="19"/>
    <col min="4326" max="4326" width="1.7109375" style="19" customWidth="1"/>
    <col min="4327" max="4364" width="0.85546875" style="19"/>
    <col min="4365" max="4365" width="1.85546875" style="19" customWidth="1"/>
    <col min="4366" max="4428" width="0.85546875" style="19"/>
    <col min="4429" max="4429" width="0.85546875" style="19" customWidth="1"/>
    <col min="4430" max="4430" width="0.42578125" style="19" customWidth="1"/>
    <col min="4431" max="4431" width="0.28515625" style="19" customWidth="1"/>
    <col min="4432" max="4568" width="0.85546875" style="19"/>
    <col min="4569" max="4569" width="10" style="19" customWidth="1"/>
    <col min="4570" max="4581" width="0.85546875" style="19"/>
    <col min="4582" max="4582" width="1.7109375" style="19" customWidth="1"/>
    <col min="4583" max="4620" width="0.85546875" style="19"/>
    <col min="4621" max="4621" width="1.85546875" style="19" customWidth="1"/>
    <col min="4622" max="4684" width="0.85546875" style="19"/>
    <col min="4685" max="4685" width="0.85546875" style="19" customWidth="1"/>
    <col min="4686" max="4686" width="0.42578125" style="19" customWidth="1"/>
    <col min="4687" max="4687" width="0.28515625" style="19" customWidth="1"/>
    <col min="4688" max="4824" width="0.85546875" style="19"/>
    <col min="4825" max="4825" width="10" style="19" customWidth="1"/>
    <col min="4826" max="4837" width="0.85546875" style="19"/>
    <col min="4838" max="4838" width="1.7109375" style="19" customWidth="1"/>
    <col min="4839" max="4876" width="0.85546875" style="19"/>
    <col min="4877" max="4877" width="1.85546875" style="19" customWidth="1"/>
    <col min="4878" max="4940" width="0.85546875" style="19"/>
    <col min="4941" max="4941" width="0.85546875" style="19" customWidth="1"/>
    <col min="4942" max="4942" width="0.42578125" style="19" customWidth="1"/>
    <col min="4943" max="4943" width="0.28515625" style="19" customWidth="1"/>
    <col min="4944" max="5080" width="0.85546875" style="19"/>
    <col min="5081" max="5081" width="10" style="19" customWidth="1"/>
    <col min="5082" max="5093" width="0.85546875" style="19"/>
    <col min="5094" max="5094" width="1.7109375" style="19" customWidth="1"/>
    <col min="5095" max="5132" width="0.85546875" style="19"/>
    <col min="5133" max="5133" width="1.85546875" style="19" customWidth="1"/>
    <col min="5134" max="5196" width="0.85546875" style="19"/>
    <col min="5197" max="5197" width="0.85546875" style="19" customWidth="1"/>
    <col min="5198" max="5198" width="0.42578125" style="19" customWidth="1"/>
    <col min="5199" max="5199" width="0.28515625" style="19" customWidth="1"/>
    <col min="5200" max="5336" width="0.85546875" style="19"/>
    <col min="5337" max="5337" width="10" style="19" customWidth="1"/>
    <col min="5338" max="5349" width="0.85546875" style="19"/>
    <col min="5350" max="5350" width="1.7109375" style="19" customWidth="1"/>
    <col min="5351" max="5388" width="0.85546875" style="19"/>
    <col min="5389" max="5389" width="1.85546875" style="19" customWidth="1"/>
    <col min="5390" max="5452" width="0.85546875" style="19"/>
    <col min="5453" max="5453" width="0.85546875" style="19" customWidth="1"/>
    <col min="5454" max="5454" width="0.42578125" style="19" customWidth="1"/>
    <col min="5455" max="5455" width="0.28515625" style="19" customWidth="1"/>
    <col min="5456" max="5592" width="0.85546875" style="19"/>
    <col min="5593" max="5593" width="10" style="19" customWidth="1"/>
    <col min="5594" max="5605" width="0.85546875" style="19"/>
    <col min="5606" max="5606" width="1.7109375" style="19" customWidth="1"/>
    <col min="5607" max="5644" width="0.85546875" style="19"/>
    <col min="5645" max="5645" width="1.85546875" style="19" customWidth="1"/>
    <col min="5646" max="5708" width="0.85546875" style="19"/>
    <col min="5709" max="5709" width="0.85546875" style="19" customWidth="1"/>
    <col min="5710" max="5710" width="0.42578125" style="19" customWidth="1"/>
    <col min="5711" max="5711" width="0.28515625" style="19" customWidth="1"/>
    <col min="5712" max="5848" width="0.85546875" style="19"/>
    <col min="5849" max="5849" width="10" style="19" customWidth="1"/>
    <col min="5850" max="5861" width="0.85546875" style="19"/>
    <col min="5862" max="5862" width="1.7109375" style="19" customWidth="1"/>
    <col min="5863" max="5900" width="0.85546875" style="19"/>
    <col min="5901" max="5901" width="1.85546875" style="19" customWidth="1"/>
    <col min="5902" max="5964" width="0.85546875" style="19"/>
    <col min="5965" max="5965" width="0.85546875" style="19" customWidth="1"/>
    <col min="5966" max="5966" width="0.42578125" style="19" customWidth="1"/>
    <col min="5967" max="5967" width="0.28515625" style="19" customWidth="1"/>
    <col min="5968" max="6104" width="0.85546875" style="19"/>
    <col min="6105" max="6105" width="10" style="19" customWidth="1"/>
    <col min="6106" max="6117" width="0.85546875" style="19"/>
    <col min="6118" max="6118" width="1.7109375" style="19" customWidth="1"/>
    <col min="6119" max="6156" width="0.85546875" style="19"/>
    <col min="6157" max="6157" width="1.85546875" style="19" customWidth="1"/>
    <col min="6158" max="6220" width="0.85546875" style="19"/>
    <col min="6221" max="6221" width="0.85546875" style="19" customWidth="1"/>
    <col min="6222" max="6222" width="0.42578125" style="19" customWidth="1"/>
    <col min="6223" max="6223" width="0.28515625" style="19" customWidth="1"/>
    <col min="6224" max="6360" width="0.85546875" style="19"/>
    <col min="6361" max="6361" width="10" style="19" customWidth="1"/>
    <col min="6362" max="6373" width="0.85546875" style="19"/>
    <col min="6374" max="6374" width="1.7109375" style="19" customWidth="1"/>
    <col min="6375" max="6412" width="0.85546875" style="19"/>
    <col min="6413" max="6413" width="1.85546875" style="19" customWidth="1"/>
    <col min="6414" max="6476" width="0.85546875" style="19"/>
    <col min="6477" max="6477" width="0.85546875" style="19" customWidth="1"/>
    <col min="6478" max="6478" width="0.42578125" style="19" customWidth="1"/>
    <col min="6479" max="6479" width="0.28515625" style="19" customWidth="1"/>
    <col min="6480" max="6616" width="0.85546875" style="19"/>
    <col min="6617" max="6617" width="10" style="19" customWidth="1"/>
    <col min="6618" max="6629" width="0.85546875" style="19"/>
    <col min="6630" max="6630" width="1.7109375" style="19" customWidth="1"/>
    <col min="6631" max="6668" width="0.85546875" style="19"/>
    <col min="6669" max="6669" width="1.85546875" style="19" customWidth="1"/>
    <col min="6670" max="6732" width="0.85546875" style="19"/>
    <col min="6733" max="6733" width="0.85546875" style="19" customWidth="1"/>
    <col min="6734" max="6734" width="0.42578125" style="19" customWidth="1"/>
    <col min="6735" max="6735" width="0.28515625" style="19" customWidth="1"/>
    <col min="6736" max="6872" width="0.85546875" style="19"/>
    <col min="6873" max="6873" width="10" style="19" customWidth="1"/>
    <col min="6874" max="6885" width="0.85546875" style="19"/>
    <col min="6886" max="6886" width="1.7109375" style="19" customWidth="1"/>
    <col min="6887" max="6924" width="0.85546875" style="19"/>
    <col min="6925" max="6925" width="1.85546875" style="19" customWidth="1"/>
    <col min="6926" max="6988" width="0.85546875" style="19"/>
    <col min="6989" max="6989" width="0.85546875" style="19" customWidth="1"/>
    <col min="6990" max="6990" width="0.42578125" style="19" customWidth="1"/>
    <col min="6991" max="6991" width="0.28515625" style="19" customWidth="1"/>
    <col min="6992" max="7128" width="0.85546875" style="19"/>
    <col min="7129" max="7129" width="10" style="19" customWidth="1"/>
    <col min="7130" max="7141" width="0.85546875" style="19"/>
    <col min="7142" max="7142" width="1.7109375" style="19" customWidth="1"/>
    <col min="7143" max="7180" width="0.85546875" style="19"/>
    <col min="7181" max="7181" width="1.85546875" style="19" customWidth="1"/>
    <col min="7182" max="7244" width="0.85546875" style="19"/>
    <col min="7245" max="7245" width="0.85546875" style="19" customWidth="1"/>
    <col min="7246" max="7246" width="0.42578125" style="19" customWidth="1"/>
    <col min="7247" max="7247" width="0.28515625" style="19" customWidth="1"/>
    <col min="7248" max="7384" width="0.85546875" style="19"/>
    <col min="7385" max="7385" width="10" style="19" customWidth="1"/>
    <col min="7386" max="7397" width="0.85546875" style="19"/>
    <col min="7398" max="7398" width="1.7109375" style="19" customWidth="1"/>
    <col min="7399" max="7436" width="0.85546875" style="19"/>
    <col min="7437" max="7437" width="1.85546875" style="19" customWidth="1"/>
    <col min="7438" max="7500" width="0.85546875" style="19"/>
    <col min="7501" max="7501" width="0.85546875" style="19" customWidth="1"/>
    <col min="7502" max="7502" width="0.42578125" style="19" customWidth="1"/>
    <col min="7503" max="7503" width="0.28515625" style="19" customWidth="1"/>
    <col min="7504" max="7640" width="0.85546875" style="19"/>
    <col min="7641" max="7641" width="10" style="19" customWidth="1"/>
    <col min="7642" max="7653" width="0.85546875" style="19"/>
    <col min="7654" max="7654" width="1.7109375" style="19" customWidth="1"/>
    <col min="7655" max="7692" width="0.85546875" style="19"/>
    <col min="7693" max="7693" width="1.85546875" style="19" customWidth="1"/>
    <col min="7694" max="7756" width="0.85546875" style="19"/>
    <col min="7757" max="7757" width="0.85546875" style="19" customWidth="1"/>
    <col min="7758" max="7758" width="0.42578125" style="19" customWidth="1"/>
    <col min="7759" max="7759" width="0.28515625" style="19" customWidth="1"/>
    <col min="7760" max="7896" width="0.85546875" style="19"/>
    <col min="7897" max="7897" width="10" style="19" customWidth="1"/>
    <col min="7898" max="7909" width="0.85546875" style="19"/>
    <col min="7910" max="7910" width="1.7109375" style="19" customWidth="1"/>
    <col min="7911" max="7948" width="0.85546875" style="19"/>
    <col min="7949" max="7949" width="1.85546875" style="19" customWidth="1"/>
    <col min="7950" max="8012" width="0.85546875" style="19"/>
    <col min="8013" max="8013" width="0.85546875" style="19" customWidth="1"/>
    <col min="8014" max="8014" width="0.42578125" style="19" customWidth="1"/>
    <col min="8015" max="8015" width="0.28515625" style="19" customWidth="1"/>
    <col min="8016" max="8152" width="0.85546875" style="19"/>
    <col min="8153" max="8153" width="10" style="19" customWidth="1"/>
    <col min="8154" max="8165" width="0.85546875" style="19"/>
    <col min="8166" max="8166" width="1.7109375" style="19" customWidth="1"/>
    <col min="8167" max="8204" width="0.85546875" style="19"/>
    <col min="8205" max="8205" width="1.85546875" style="19" customWidth="1"/>
    <col min="8206" max="8268" width="0.85546875" style="19"/>
    <col min="8269" max="8269" width="0.85546875" style="19" customWidth="1"/>
    <col min="8270" max="8270" width="0.42578125" style="19" customWidth="1"/>
    <col min="8271" max="8271" width="0.28515625" style="19" customWidth="1"/>
    <col min="8272" max="8408" width="0.85546875" style="19"/>
    <col min="8409" max="8409" width="10" style="19" customWidth="1"/>
    <col min="8410" max="8421" width="0.85546875" style="19"/>
    <col min="8422" max="8422" width="1.7109375" style="19" customWidth="1"/>
    <col min="8423" max="8460" width="0.85546875" style="19"/>
    <col min="8461" max="8461" width="1.85546875" style="19" customWidth="1"/>
    <col min="8462" max="8524" width="0.85546875" style="19"/>
    <col min="8525" max="8525" width="0.85546875" style="19" customWidth="1"/>
    <col min="8526" max="8526" width="0.42578125" style="19" customWidth="1"/>
    <col min="8527" max="8527" width="0.28515625" style="19" customWidth="1"/>
    <col min="8528" max="8664" width="0.85546875" style="19"/>
    <col min="8665" max="8665" width="10" style="19" customWidth="1"/>
    <col min="8666" max="8677" width="0.85546875" style="19"/>
    <col min="8678" max="8678" width="1.7109375" style="19" customWidth="1"/>
    <col min="8679" max="8716" width="0.85546875" style="19"/>
    <col min="8717" max="8717" width="1.85546875" style="19" customWidth="1"/>
    <col min="8718" max="8780" width="0.85546875" style="19"/>
    <col min="8781" max="8781" width="0.85546875" style="19" customWidth="1"/>
    <col min="8782" max="8782" width="0.42578125" style="19" customWidth="1"/>
    <col min="8783" max="8783" width="0.28515625" style="19" customWidth="1"/>
    <col min="8784" max="8920" width="0.85546875" style="19"/>
    <col min="8921" max="8921" width="10" style="19" customWidth="1"/>
    <col min="8922" max="8933" width="0.85546875" style="19"/>
    <col min="8934" max="8934" width="1.7109375" style="19" customWidth="1"/>
    <col min="8935" max="8972" width="0.85546875" style="19"/>
    <col min="8973" max="8973" width="1.85546875" style="19" customWidth="1"/>
    <col min="8974" max="9036" width="0.85546875" style="19"/>
    <col min="9037" max="9037" width="0.85546875" style="19" customWidth="1"/>
    <col min="9038" max="9038" width="0.42578125" style="19" customWidth="1"/>
    <col min="9039" max="9039" width="0.28515625" style="19" customWidth="1"/>
    <col min="9040" max="9176" width="0.85546875" style="19"/>
    <col min="9177" max="9177" width="10" style="19" customWidth="1"/>
    <col min="9178" max="9189" width="0.85546875" style="19"/>
    <col min="9190" max="9190" width="1.7109375" style="19" customWidth="1"/>
    <col min="9191" max="9228" width="0.85546875" style="19"/>
    <col min="9229" max="9229" width="1.85546875" style="19" customWidth="1"/>
    <col min="9230" max="9292" width="0.85546875" style="19"/>
    <col min="9293" max="9293" width="0.85546875" style="19" customWidth="1"/>
    <col min="9294" max="9294" width="0.42578125" style="19" customWidth="1"/>
    <col min="9295" max="9295" width="0.28515625" style="19" customWidth="1"/>
    <col min="9296" max="9432" width="0.85546875" style="19"/>
    <col min="9433" max="9433" width="10" style="19" customWidth="1"/>
    <col min="9434" max="9445" width="0.85546875" style="19"/>
    <col min="9446" max="9446" width="1.7109375" style="19" customWidth="1"/>
    <col min="9447" max="9484" width="0.85546875" style="19"/>
    <col min="9485" max="9485" width="1.85546875" style="19" customWidth="1"/>
    <col min="9486" max="9548" width="0.85546875" style="19"/>
    <col min="9549" max="9549" width="0.85546875" style="19" customWidth="1"/>
    <col min="9550" max="9550" width="0.42578125" style="19" customWidth="1"/>
    <col min="9551" max="9551" width="0.28515625" style="19" customWidth="1"/>
    <col min="9552" max="9688" width="0.85546875" style="19"/>
    <col min="9689" max="9689" width="10" style="19" customWidth="1"/>
    <col min="9690" max="9701" width="0.85546875" style="19"/>
    <col min="9702" max="9702" width="1.7109375" style="19" customWidth="1"/>
    <col min="9703" max="9740" width="0.85546875" style="19"/>
    <col min="9741" max="9741" width="1.85546875" style="19" customWidth="1"/>
    <col min="9742" max="9804" width="0.85546875" style="19"/>
    <col min="9805" max="9805" width="0.85546875" style="19" customWidth="1"/>
    <col min="9806" max="9806" width="0.42578125" style="19" customWidth="1"/>
    <col min="9807" max="9807" width="0.28515625" style="19" customWidth="1"/>
    <col min="9808" max="9944" width="0.85546875" style="19"/>
    <col min="9945" max="9945" width="10" style="19" customWidth="1"/>
    <col min="9946" max="9957" width="0.85546875" style="19"/>
    <col min="9958" max="9958" width="1.7109375" style="19" customWidth="1"/>
    <col min="9959" max="9996" width="0.85546875" style="19"/>
    <col min="9997" max="9997" width="1.85546875" style="19" customWidth="1"/>
    <col min="9998" max="10060" width="0.85546875" style="19"/>
    <col min="10061" max="10061" width="0.85546875" style="19" customWidth="1"/>
    <col min="10062" max="10062" width="0.42578125" style="19" customWidth="1"/>
    <col min="10063" max="10063" width="0.28515625" style="19" customWidth="1"/>
    <col min="10064" max="10200" width="0.85546875" style="19"/>
    <col min="10201" max="10201" width="10" style="19" customWidth="1"/>
    <col min="10202" max="10213" width="0.85546875" style="19"/>
    <col min="10214" max="10214" width="1.7109375" style="19" customWidth="1"/>
    <col min="10215" max="10252" width="0.85546875" style="19"/>
    <col min="10253" max="10253" width="1.85546875" style="19" customWidth="1"/>
    <col min="10254" max="10316" width="0.85546875" style="19"/>
    <col min="10317" max="10317" width="0.85546875" style="19" customWidth="1"/>
    <col min="10318" max="10318" width="0.42578125" style="19" customWidth="1"/>
    <col min="10319" max="10319" width="0.28515625" style="19" customWidth="1"/>
    <col min="10320" max="10456" width="0.85546875" style="19"/>
    <col min="10457" max="10457" width="10" style="19" customWidth="1"/>
    <col min="10458" max="10469" width="0.85546875" style="19"/>
    <col min="10470" max="10470" width="1.7109375" style="19" customWidth="1"/>
    <col min="10471" max="10508" width="0.85546875" style="19"/>
    <col min="10509" max="10509" width="1.85546875" style="19" customWidth="1"/>
    <col min="10510" max="10572" width="0.85546875" style="19"/>
    <col min="10573" max="10573" width="0.85546875" style="19" customWidth="1"/>
    <col min="10574" max="10574" width="0.42578125" style="19" customWidth="1"/>
    <col min="10575" max="10575" width="0.28515625" style="19" customWidth="1"/>
    <col min="10576" max="10712" width="0.85546875" style="19"/>
    <col min="10713" max="10713" width="10" style="19" customWidth="1"/>
    <col min="10714" max="10725" width="0.85546875" style="19"/>
    <col min="10726" max="10726" width="1.7109375" style="19" customWidth="1"/>
    <col min="10727" max="10764" width="0.85546875" style="19"/>
    <col min="10765" max="10765" width="1.85546875" style="19" customWidth="1"/>
    <col min="10766" max="10828" width="0.85546875" style="19"/>
    <col min="10829" max="10829" width="0.85546875" style="19" customWidth="1"/>
    <col min="10830" max="10830" width="0.42578125" style="19" customWidth="1"/>
    <col min="10831" max="10831" width="0.28515625" style="19" customWidth="1"/>
    <col min="10832" max="10968" width="0.85546875" style="19"/>
    <col min="10969" max="10969" width="10" style="19" customWidth="1"/>
    <col min="10970" max="10981" width="0.85546875" style="19"/>
    <col min="10982" max="10982" width="1.7109375" style="19" customWidth="1"/>
    <col min="10983" max="11020" width="0.85546875" style="19"/>
    <col min="11021" max="11021" width="1.85546875" style="19" customWidth="1"/>
    <col min="11022" max="11084" width="0.85546875" style="19"/>
    <col min="11085" max="11085" width="0.85546875" style="19" customWidth="1"/>
    <col min="11086" max="11086" width="0.42578125" style="19" customWidth="1"/>
    <col min="11087" max="11087" width="0.28515625" style="19" customWidth="1"/>
    <col min="11088" max="11224" width="0.85546875" style="19"/>
    <col min="11225" max="11225" width="10" style="19" customWidth="1"/>
    <col min="11226" max="11237" width="0.85546875" style="19"/>
    <col min="11238" max="11238" width="1.7109375" style="19" customWidth="1"/>
    <col min="11239" max="11276" width="0.85546875" style="19"/>
    <col min="11277" max="11277" width="1.85546875" style="19" customWidth="1"/>
    <col min="11278" max="11340" width="0.85546875" style="19"/>
    <col min="11341" max="11341" width="0.85546875" style="19" customWidth="1"/>
    <col min="11342" max="11342" width="0.42578125" style="19" customWidth="1"/>
    <col min="11343" max="11343" width="0.28515625" style="19" customWidth="1"/>
    <col min="11344" max="11480" width="0.85546875" style="19"/>
    <col min="11481" max="11481" width="10" style="19" customWidth="1"/>
    <col min="11482" max="11493" width="0.85546875" style="19"/>
    <col min="11494" max="11494" width="1.7109375" style="19" customWidth="1"/>
    <col min="11495" max="11532" width="0.85546875" style="19"/>
    <col min="11533" max="11533" width="1.85546875" style="19" customWidth="1"/>
    <col min="11534" max="11596" width="0.85546875" style="19"/>
    <col min="11597" max="11597" width="0.85546875" style="19" customWidth="1"/>
    <col min="11598" max="11598" width="0.42578125" style="19" customWidth="1"/>
    <col min="11599" max="11599" width="0.28515625" style="19" customWidth="1"/>
    <col min="11600" max="11736" width="0.85546875" style="19"/>
    <col min="11737" max="11737" width="10" style="19" customWidth="1"/>
    <col min="11738" max="11749" width="0.85546875" style="19"/>
    <col min="11750" max="11750" width="1.7109375" style="19" customWidth="1"/>
    <col min="11751" max="11788" width="0.85546875" style="19"/>
    <col min="11789" max="11789" width="1.85546875" style="19" customWidth="1"/>
    <col min="11790" max="11852" width="0.85546875" style="19"/>
    <col min="11853" max="11853" width="0.85546875" style="19" customWidth="1"/>
    <col min="11854" max="11854" width="0.42578125" style="19" customWidth="1"/>
    <col min="11855" max="11855" width="0.28515625" style="19" customWidth="1"/>
    <col min="11856" max="11992" width="0.85546875" style="19"/>
    <col min="11993" max="11993" width="10" style="19" customWidth="1"/>
    <col min="11994" max="12005" width="0.85546875" style="19"/>
    <col min="12006" max="12006" width="1.7109375" style="19" customWidth="1"/>
    <col min="12007" max="12044" width="0.85546875" style="19"/>
    <col min="12045" max="12045" width="1.85546875" style="19" customWidth="1"/>
    <col min="12046" max="12108" width="0.85546875" style="19"/>
    <col min="12109" max="12109" width="0.85546875" style="19" customWidth="1"/>
    <col min="12110" max="12110" width="0.42578125" style="19" customWidth="1"/>
    <col min="12111" max="12111" width="0.28515625" style="19" customWidth="1"/>
    <col min="12112" max="12248" width="0.85546875" style="19"/>
    <col min="12249" max="12249" width="10" style="19" customWidth="1"/>
    <col min="12250" max="12261" width="0.85546875" style="19"/>
    <col min="12262" max="12262" width="1.7109375" style="19" customWidth="1"/>
    <col min="12263" max="12300" width="0.85546875" style="19"/>
    <col min="12301" max="12301" width="1.85546875" style="19" customWidth="1"/>
    <col min="12302" max="12364" width="0.85546875" style="19"/>
    <col min="12365" max="12365" width="0.85546875" style="19" customWidth="1"/>
    <col min="12366" max="12366" width="0.42578125" style="19" customWidth="1"/>
    <col min="12367" max="12367" width="0.28515625" style="19" customWidth="1"/>
    <col min="12368" max="12504" width="0.85546875" style="19"/>
    <col min="12505" max="12505" width="10" style="19" customWidth="1"/>
    <col min="12506" max="12517" width="0.85546875" style="19"/>
    <col min="12518" max="12518" width="1.7109375" style="19" customWidth="1"/>
    <col min="12519" max="12556" width="0.85546875" style="19"/>
    <col min="12557" max="12557" width="1.85546875" style="19" customWidth="1"/>
    <col min="12558" max="12620" width="0.85546875" style="19"/>
    <col min="12621" max="12621" width="0.85546875" style="19" customWidth="1"/>
    <col min="12622" max="12622" width="0.42578125" style="19" customWidth="1"/>
    <col min="12623" max="12623" width="0.28515625" style="19" customWidth="1"/>
    <col min="12624" max="12760" width="0.85546875" style="19"/>
    <col min="12761" max="12761" width="10" style="19" customWidth="1"/>
    <col min="12762" max="12773" width="0.85546875" style="19"/>
    <col min="12774" max="12774" width="1.7109375" style="19" customWidth="1"/>
    <col min="12775" max="12812" width="0.85546875" style="19"/>
    <col min="12813" max="12813" width="1.85546875" style="19" customWidth="1"/>
    <col min="12814" max="12876" width="0.85546875" style="19"/>
    <col min="12877" max="12877" width="0.85546875" style="19" customWidth="1"/>
    <col min="12878" max="12878" width="0.42578125" style="19" customWidth="1"/>
    <col min="12879" max="12879" width="0.28515625" style="19" customWidth="1"/>
    <col min="12880" max="13016" width="0.85546875" style="19"/>
    <col min="13017" max="13017" width="10" style="19" customWidth="1"/>
    <col min="13018" max="13029" width="0.85546875" style="19"/>
    <col min="13030" max="13030" width="1.7109375" style="19" customWidth="1"/>
    <col min="13031" max="13068" width="0.85546875" style="19"/>
    <col min="13069" max="13069" width="1.85546875" style="19" customWidth="1"/>
    <col min="13070" max="13132" width="0.85546875" style="19"/>
    <col min="13133" max="13133" width="0.85546875" style="19" customWidth="1"/>
    <col min="13134" max="13134" width="0.42578125" style="19" customWidth="1"/>
    <col min="13135" max="13135" width="0.28515625" style="19" customWidth="1"/>
    <col min="13136" max="13272" width="0.85546875" style="19"/>
    <col min="13273" max="13273" width="10" style="19" customWidth="1"/>
    <col min="13274" max="13285" width="0.85546875" style="19"/>
    <col min="13286" max="13286" width="1.7109375" style="19" customWidth="1"/>
    <col min="13287" max="13324" width="0.85546875" style="19"/>
    <col min="13325" max="13325" width="1.85546875" style="19" customWidth="1"/>
    <col min="13326" max="13388" width="0.85546875" style="19"/>
    <col min="13389" max="13389" width="0.85546875" style="19" customWidth="1"/>
    <col min="13390" max="13390" width="0.42578125" style="19" customWidth="1"/>
    <col min="13391" max="13391" width="0.28515625" style="19" customWidth="1"/>
    <col min="13392" max="13528" width="0.85546875" style="19"/>
    <col min="13529" max="13529" width="10" style="19" customWidth="1"/>
    <col min="13530" max="13541" width="0.85546875" style="19"/>
    <col min="13542" max="13542" width="1.7109375" style="19" customWidth="1"/>
    <col min="13543" max="13580" width="0.85546875" style="19"/>
    <col min="13581" max="13581" width="1.85546875" style="19" customWidth="1"/>
    <col min="13582" max="13644" width="0.85546875" style="19"/>
    <col min="13645" max="13645" width="0.85546875" style="19" customWidth="1"/>
    <col min="13646" max="13646" width="0.42578125" style="19" customWidth="1"/>
    <col min="13647" max="13647" width="0.28515625" style="19" customWidth="1"/>
    <col min="13648" max="13784" width="0.85546875" style="19"/>
    <col min="13785" max="13785" width="10" style="19" customWidth="1"/>
    <col min="13786" max="13797" width="0.85546875" style="19"/>
    <col min="13798" max="13798" width="1.7109375" style="19" customWidth="1"/>
    <col min="13799" max="13836" width="0.85546875" style="19"/>
    <col min="13837" max="13837" width="1.85546875" style="19" customWidth="1"/>
    <col min="13838" max="13900" width="0.85546875" style="19"/>
    <col min="13901" max="13901" width="0.85546875" style="19" customWidth="1"/>
    <col min="13902" max="13902" width="0.42578125" style="19" customWidth="1"/>
    <col min="13903" max="13903" width="0.28515625" style="19" customWidth="1"/>
    <col min="13904" max="14040" width="0.85546875" style="19"/>
    <col min="14041" max="14041" width="10" style="19" customWidth="1"/>
    <col min="14042" max="14053" width="0.85546875" style="19"/>
    <col min="14054" max="14054" width="1.7109375" style="19" customWidth="1"/>
    <col min="14055" max="14092" width="0.85546875" style="19"/>
    <col min="14093" max="14093" width="1.85546875" style="19" customWidth="1"/>
    <col min="14094" max="14156" width="0.85546875" style="19"/>
    <col min="14157" max="14157" width="0.85546875" style="19" customWidth="1"/>
    <col min="14158" max="14158" width="0.42578125" style="19" customWidth="1"/>
    <col min="14159" max="14159" width="0.28515625" style="19" customWidth="1"/>
    <col min="14160" max="14296" width="0.85546875" style="19"/>
    <col min="14297" max="14297" width="10" style="19" customWidth="1"/>
    <col min="14298" max="14309" width="0.85546875" style="19"/>
    <col min="14310" max="14310" width="1.7109375" style="19" customWidth="1"/>
    <col min="14311" max="14348" width="0.85546875" style="19"/>
    <col min="14349" max="14349" width="1.85546875" style="19" customWidth="1"/>
    <col min="14350" max="14412" width="0.85546875" style="19"/>
    <col min="14413" max="14413" width="0.85546875" style="19" customWidth="1"/>
    <col min="14414" max="14414" width="0.42578125" style="19" customWidth="1"/>
    <col min="14415" max="14415" width="0.28515625" style="19" customWidth="1"/>
    <col min="14416" max="14552" width="0.85546875" style="19"/>
    <col min="14553" max="14553" width="10" style="19" customWidth="1"/>
    <col min="14554" max="14565" width="0.85546875" style="19"/>
    <col min="14566" max="14566" width="1.7109375" style="19" customWidth="1"/>
    <col min="14567" max="14604" width="0.85546875" style="19"/>
    <col min="14605" max="14605" width="1.85546875" style="19" customWidth="1"/>
    <col min="14606" max="14668" width="0.85546875" style="19"/>
    <col min="14669" max="14669" width="0.85546875" style="19" customWidth="1"/>
    <col min="14670" max="14670" width="0.42578125" style="19" customWidth="1"/>
    <col min="14671" max="14671" width="0.28515625" style="19" customWidth="1"/>
    <col min="14672" max="14808" width="0.85546875" style="19"/>
    <col min="14809" max="14809" width="10" style="19" customWidth="1"/>
    <col min="14810" max="14821" width="0.85546875" style="19"/>
    <col min="14822" max="14822" width="1.7109375" style="19" customWidth="1"/>
    <col min="14823" max="14860" width="0.85546875" style="19"/>
    <col min="14861" max="14861" width="1.85546875" style="19" customWidth="1"/>
    <col min="14862" max="14924" width="0.85546875" style="19"/>
    <col min="14925" max="14925" width="0.85546875" style="19" customWidth="1"/>
    <col min="14926" max="14926" width="0.42578125" style="19" customWidth="1"/>
    <col min="14927" max="14927" width="0.28515625" style="19" customWidth="1"/>
    <col min="14928" max="15064" width="0.85546875" style="19"/>
    <col min="15065" max="15065" width="10" style="19" customWidth="1"/>
    <col min="15066" max="15077" width="0.85546875" style="19"/>
    <col min="15078" max="15078" width="1.7109375" style="19" customWidth="1"/>
    <col min="15079" max="15116" width="0.85546875" style="19"/>
    <col min="15117" max="15117" width="1.85546875" style="19" customWidth="1"/>
    <col min="15118" max="15180" width="0.85546875" style="19"/>
    <col min="15181" max="15181" width="0.85546875" style="19" customWidth="1"/>
    <col min="15182" max="15182" width="0.42578125" style="19" customWidth="1"/>
    <col min="15183" max="15183" width="0.28515625" style="19" customWidth="1"/>
    <col min="15184" max="15320" width="0.85546875" style="19"/>
    <col min="15321" max="15321" width="10" style="19" customWidth="1"/>
    <col min="15322" max="15333" width="0.85546875" style="19"/>
    <col min="15334" max="15334" width="1.7109375" style="19" customWidth="1"/>
    <col min="15335" max="15372" width="0.85546875" style="19"/>
    <col min="15373" max="15373" width="1.85546875" style="19" customWidth="1"/>
    <col min="15374" max="15436" width="0.85546875" style="19"/>
    <col min="15437" max="15437" width="0.85546875" style="19" customWidth="1"/>
    <col min="15438" max="15438" width="0.42578125" style="19" customWidth="1"/>
    <col min="15439" max="15439" width="0.28515625" style="19" customWidth="1"/>
    <col min="15440" max="15576" width="0.85546875" style="19"/>
    <col min="15577" max="15577" width="10" style="19" customWidth="1"/>
    <col min="15578" max="15589" width="0.85546875" style="19"/>
    <col min="15590" max="15590" width="1.7109375" style="19" customWidth="1"/>
    <col min="15591" max="15628" width="0.85546875" style="19"/>
    <col min="15629" max="15629" width="1.85546875" style="19" customWidth="1"/>
    <col min="15630" max="15692" width="0.85546875" style="19"/>
    <col min="15693" max="15693" width="0.85546875" style="19" customWidth="1"/>
    <col min="15694" max="15694" width="0.42578125" style="19" customWidth="1"/>
    <col min="15695" max="15695" width="0.28515625" style="19" customWidth="1"/>
    <col min="15696" max="15832" width="0.85546875" style="19"/>
    <col min="15833" max="15833" width="10" style="19" customWidth="1"/>
    <col min="15834" max="15845" width="0.85546875" style="19"/>
    <col min="15846" max="15846" width="1.7109375" style="19" customWidth="1"/>
    <col min="15847" max="15884" width="0.85546875" style="19"/>
    <col min="15885" max="15885" width="1.85546875" style="19" customWidth="1"/>
    <col min="15886" max="15948" width="0.85546875" style="19"/>
    <col min="15949" max="15949" width="0.85546875" style="19" customWidth="1"/>
    <col min="15950" max="15950" width="0.42578125" style="19" customWidth="1"/>
    <col min="15951" max="15951" width="0.28515625" style="19" customWidth="1"/>
    <col min="15952" max="16088" width="0.85546875" style="19"/>
    <col min="16089" max="16089" width="10" style="19" customWidth="1"/>
    <col min="16090" max="16101" width="0.85546875" style="19"/>
    <col min="16102" max="16102" width="1.7109375" style="19" customWidth="1"/>
    <col min="16103" max="16140" width="0.85546875" style="19"/>
    <col min="16141" max="16141" width="1.85546875" style="19" customWidth="1"/>
    <col min="16142" max="16204" width="0.85546875" style="19"/>
    <col min="16205" max="16205" width="0.85546875" style="19" customWidth="1"/>
    <col min="16206" max="16206" width="0.42578125" style="19" customWidth="1"/>
    <col min="16207" max="16207" width="0.28515625" style="19" customWidth="1"/>
    <col min="16208" max="16384" width="0.85546875" style="19"/>
  </cols>
  <sheetData>
    <row r="1" spans="5:92" ht="3.95" customHeight="1"/>
    <row r="2" spans="5:92" ht="15" customHeight="1"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</row>
    <row r="3" spans="5:92" ht="70.5" customHeight="1">
      <c r="E3" s="48" t="s">
        <v>115</v>
      </c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</row>
    <row r="4" spans="5:92" ht="30" customHeight="1"/>
    <row r="5" spans="5:92" s="20" customFormat="1">
      <c r="AB5" s="25" t="s">
        <v>117</v>
      </c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</row>
    <row r="6" spans="5:92" s="21" customFormat="1" ht="168" customHeight="1">
      <c r="E6" s="44"/>
      <c r="F6" s="45"/>
      <c r="G6" s="45"/>
      <c r="H6" s="45"/>
      <c r="I6" s="45"/>
      <c r="J6" s="45"/>
      <c r="K6" s="45"/>
      <c r="L6" s="45"/>
      <c r="M6" s="45"/>
      <c r="N6" s="45"/>
      <c r="O6" s="46"/>
      <c r="P6" s="44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6"/>
      <c r="BB6" s="44" t="s">
        <v>106</v>
      </c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6"/>
      <c r="BO6" s="44" t="s">
        <v>111</v>
      </c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6"/>
      <c r="CB6" s="44" t="s">
        <v>103</v>
      </c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6"/>
    </row>
    <row r="7" spans="5:92" s="22" customFormat="1" ht="13.5"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>
        <v>2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>
        <v>3</v>
      </c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>
        <v>4</v>
      </c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>
        <v>5</v>
      </c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</row>
    <row r="8" spans="5:92" s="23" customFormat="1" ht="15.75" customHeight="1"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24"/>
      <c r="Q8" s="36" t="s">
        <v>104</v>
      </c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7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>
        <f>BO9+BO10</f>
        <v>1.1200000000000001</v>
      </c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>
        <f>CB9+CB10</f>
        <v>1052.17</v>
      </c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</row>
    <row r="9" spans="5:92" s="23" customFormat="1" ht="49.5" customHeight="1">
      <c r="E9" s="41">
        <v>1</v>
      </c>
      <c r="F9" s="42"/>
      <c r="G9" s="42"/>
      <c r="H9" s="42"/>
      <c r="I9" s="42"/>
      <c r="J9" s="42"/>
      <c r="K9" s="42"/>
      <c r="L9" s="42"/>
      <c r="M9" s="42"/>
      <c r="N9" s="42"/>
      <c r="O9" s="43"/>
      <c r="P9" s="52" t="s">
        <v>134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4"/>
      <c r="BB9" s="33" t="s">
        <v>107</v>
      </c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5"/>
      <c r="BO9" s="33">
        <v>0.32</v>
      </c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5"/>
      <c r="CB9" s="33">
        <v>271.31</v>
      </c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5"/>
    </row>
    <row r="10" spans="5:92" s="23" customFormat="1" ht="49.5" customHeight="1">
      <c r="E10" s="41">
        <v>2</v>
      </c>
      <c r="F10" s="42"/>
      <c r="G10" s="42"/>
      <c r="H10" s="42"/>
      <c r="I10" s="42"/>
      <c r="J10" s="42"/>
      <c r="K10" s="42"/>
      <c r="L10" s="42"/>
      <c r="M10" s="42"/>
      <c r="N10" s="42"/>
      <c r="O10" s="43"/>
      <c r="P10" s="52" t="s">
        <v>135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4"/>
      <c r="BB10" s="33" t="s">
        <v>107</v>
      </c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5"/>
      <c r="BO10" s="33">
        <v>0.8</v>
      </c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5"/>
      <c r="CB10" s="33">
        <v>780.86</v>
      </c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5"/>
    </row>
    <row r="11" spans="5:92" s="23" customFormat="1" ht="21" customHeight="1"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61" t="s">
        <v>57</v>
      </c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3"/>
      <c r="BB11" s="33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5"/>
      <c r="BO11" s="38">
        <f>BO12</f>
        <v>0</v>
      </c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40"/>
      <c r="CB11" s="38">
        <f>CB12</f>
        <v>0</v>
      </c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40"/>
    </row>
    <row r="12" spans="5:92" s="23" customFormat="1" ht="37.5" customHeight="1"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3"/>
      <c r="P12" s="70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2"/>
      <c r="BB12" s="33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5"/>
      <c r="BO12" s="33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5"/>
      <c r="CB12" s="33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5"/>
    </row>
    <row r="13" spans="5:92" ht="17.25" customHeight="1">
      <c r="E13" s="73"/>
      <c r="F13" s="74"/>
      <c r="G13" s="74"/>
      <c r="H13" s="74"/>
      <c r="I13" s="74"/>
      <c r="J13" s="74"/>
      <c r="K13" s="74"/>
      <c r="L13" s="74"/>
      <c r="M13" s="74"/>
      <c r="N13" s="74"/>
      <c r="O13" s="75"/>
      <c r="P13" s="24"/>
      <c r="Q13" s="36" t="s">
        <v>105</v>
      </c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7"/>
      <c r="BB13" s="38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40"/>
      <c r="BO13" s="38">
        <f>BO15</f>
        <v>4</v>
      </c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40"/>
      <c r="CB13" s="38">
        <f>CB15</f>
        <v>208.27</v>
      </c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40"/>
    </row>
    <row r="14" spans="5:92" ht="17.25" customHeight="1">
      <c r="E14" s="41">
        <v>1</v>
      </c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4" t="s">
        <v>110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6"/>
      <c r="BB14" s="33" t="s">
        <v>107</v>
      </c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5"/>
      <c r="BO14" s="33">
        <v>1</v>
      </c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5"/>
      <c r="CB14" s="33">
        <v>20.2</v>
      </c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5"/>
    </row>
    <row r="15" spans="5:92" ht="30" customHeight="1">
      <c r="E15" s="41">
        <v>2</v>
      </c>
      <c r="F15" s="42"/>
      <c r="G15" s="42"/>
      <c r="H15" s="42"/>
      <c r="I15" s="42"/>
      <c r="J15" s="42"/>
      <c r="K15" s="42"/>
      <c r="L15" s="42"/>
      <c r="M15" s="42"/>
      <c r="N15" s="42"/>
      <c r="O15" s="43"/>
      <c r="P15" s="44" t="s">
        <v>116</v>
      </c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6"/>
      <c r="BB15" s="33" t="s">
        <v>107</v>
      </c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5"/>
      <c r="BO15" s="33">
        <v>4</v>
      </c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5"/>
      <c r="CB15" s="33">
        <v>208.27</v>
      </c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5"/>
    </row>
    <row r="16" spans="5:92" ht="60" customHeight="1"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3"/>
      <c r="P16" s="24"/>
      <c r="Q16" s="36" t="s">
        <v>113</v>
      </c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7"/>
      <c r="BB16" s="33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5"/>
      <c r="BO16" s="38">
        <v>4</v>
      </c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0"/>
      <c r="CB16" s="38">
        <f>CB17+CB18</f>
        <v>150.88</v>
      </c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40"/>
    </row>
    <row r="17" spans="5:92" ht="56.25" customHeight="1">
      <c r="E17" s="41">
        <v>1</v>
      </c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27"/>
      <c r="Q17" s="31" t="s">
        <v>112</v>
      </c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2"/>
      <c r="BB17" s="33" t="s">
        <v>107</v>
      </c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5"/>
      <c r="BO17" s="33">
        <v>4</v>
      </c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5"/>
      <c r="CB17" s="33">
        <v>54.32</v>
      </c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5"/>
    </row>
    <row r="18" spans="5:92" ht="72.75" customHeight="1">
      <c r="E18" s="30">
        <v>2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24"/>
      <c r="Q18" s="31" t="s">
        <v>114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2"/>
      <c r="BB18" s="33" t="s">
        <v>107</v>
      </c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5"/>
      <c r="BO18" s="33">
        <v>4</v>
      </c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5"/>
      <c r="CB18" s="33">
        <f>150.88-CB17</f>
        <v>96.56</v>
      </c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5"/>
    </row>
  </sheetData>
  <mergeCells count="67">
    <mergeCell ref="E2:CN2"/>
    <mergeCell ref="E3:CN3"/>
    <mergeCell ref="E6:O6"/>
    <mergeCell ref="P6:BA6"/>
    <mergeCell ref="BB6:BN6"/>
    <mergeCell ref="BO6:CA6"/>
    <mergeCell ref="CB6:CN6"/>
    <mergeCell ref="E8:O8"/>
    <mergeCell ref="Q8:BA8"/>
    <mergeCell ref="BB8:BN8"/>
    <mergeCell ref="BO8:CA8"/>
    <mergeCell ref="CB8:CN8"/>
    <mergeCell ref="E7:O7"/>
    <mergeCell ref="P7:BA7"/>
    <mergeCell ref="BB7:BN7"/>
    <mergeCell ref="BO7:CA7"/>
    <mergeCell ref="CB7:CN7"/>
    <mergeCell ref="E11:O11"/>
    <mergeCell ref="P11:BA11"/>
    <mergeCell ref="BB11:BN11"/>
    <mergeCell ref="BO11:CA11"/>
    <mergeCell ref="CB11:CN11"/>
    <mergeCell ref="E9:O9"/>
    <mergeCell ref="P9:BA9"/>
    <mergeCell ref="BB9:BN9"/>
    <mergeCell ref="BO9:CA9"/>
    <mergeCell ref="CB9:CN9"/>
    <mergeCell ref="E12:O12"/>
    <mergeCell ref="P12:BA12"/>
    <mergeCell ref="BB12:BN12"/>
    <mergeCell ref="BO12:CA12"/>
    <mergeCell ref="CB12:CN12"/>
    <mergeCell ref="E13:O13"/>
    <mergeCell ref="Q13:BA13"/>
    <mergeCell ref="BB13:BN13"/>
    <mergeCell ref="BO13:CA13"/>
    <mergeCell ref="CB13:CN13"/>
    <mergeCell ref="E15:O15"/>
    <mergeCell ref="P15:BA15"/>
    <mergeCell ref="BB15:BN15"/>
    <mergeCell ref="BO15:CA15"/>
    <mergeCell ref="CB15:CN15"/>
    <mergeCell ref="E16:O16"/>
    <mergeCell ref="Q16:BA16"/>
    <mergeCell ref="BB16:BN16"/>
    <mergeCell ref="BO16:CA16"/>
    <mergeCell ref="CB16:CN16"/>
    <mergeCell ref="E17:O17"/>
    <mergeCell ref="Q17:BA17"/>
    <mergeCell ref="BB17:BN17"/>
    <mergeCell ref="BO17:CA17"/>
    <mergeCell ref="CB17:CN17"/>
    <mergeCell ref="E18:O18"/>
    <mergeCell ref="Q18:BA18"/>
    <mergeCell ref="BB18:BN18"/>
    <mergeCell ref="BO18:CA18"/>
    <mergeCell ref="CB18:CN18"/>
    <mergeCell ref="E10:O10"/>
    <mergeCell ref="P10:BA10"/>
    <mergeCell ref="BB10:BN10"/>
    <mergeCell ref="BO10:CA10"/>
    <mergeCell ref="CB10:CN10"/>
    <mergeCell ref="E14:O14"/>
    <mergeCell ref="P14:BA14"/>
    <mergeCell ref="BB14:BN14"/>
    <mergeCell ref="BO14:CA14"/>
    <mergeCell ref="CB14:CN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11"/>
  <sheetViews>
    <sheetView workbookViewId="0">
      <selection activeCell="D9" sqref="D9"/>
    </sheetView>
  </sheetViews>
  <sheetFormatPr defaultRowHeight="15"/>
  <cols>
    <col min="1" max="2" width="9.140625" style="13"/>
    <col min="3" max="3" width="42.7109375" style="13" customWidth="1"/>
    <col min="4" max="7" width="33.42578125" style="13" customWidth="1"/>
    <col min="8" max="16384" width="9.140625" style="13"/>
  </cols>
  <sheetData>
    <row r="1" spans="2:7" ht="18.75">
      <c r="B1" s="14"/>
      <c r="G1" s="14" t="s">
        <v>0</v>
      </c>
    </row>
    <row r="2" spans="2:7" ht="18.75">
      <c r="B2" s="14"/>
      <c r="G2" s="14" t="s">
        <v>93</v>
      </c>
    </row>
    <row r="3" spans="2:7" ht="57" customHeight="1">
      <c r="B3" s="76" t="s">
        <v>136</v>
      </c>
      <c r="C3" s="76"/>
      <c r="D3" s="76"/>
      <c r="E3" s="76"/>
      <c r="F3" s="76"/>
      <c r="G3" s="76"/>
    </row>
    <row r="4" spans="2:7">
      <c r="B4" s="15"/>
    </row>
    <row r="5" spans="2:7" ht="75" customHeight="1">
      <c r="B5" s="77" t="s">
        <v>94</v>
      </c>
      <c r="C5" s="77" t="s">
        <v>95</v>
      </c>
      <c r="D5" s="79" t="s">
        <v>96</v>
      </c>
      <c r="E5" s="80"/>
      <c r="F5" s="81"/>
      <c r="G5" s="77" t="s">
        <v>102</v>
      </c>
    </row>
    <row r="6" spans="2:7" ht="75" customHeight="1">
      <c r="B6" s="78"/>
      <c r="C6" s="78"/>
      <c r="D6" s="16" t="s">
        <v>101</v>
      </c>
      <c r="E6" s="16" t="s">
        <v>97</v>
      </c>
      <c r="F6" s="16" t="s">
        <v>98</v>
      </c>
      <c r="G6" s="78"/>
    </row>
    <row r="7" spans="2:7" ht="18.75"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</row>
    <row r="8" spans="2:7" ht="54" customHeight="1">
      <c r="B8" s="16" t="s">
        <v>18</v>
      </c>
      <c r="C8" s="16" t="s">
        <v>99</v>
      </c>
      <c r="D8" s="17">
        <f>2790+1836+1565</f>
        <v>6191</v>
      </c>
      <c r="E8" s="17">
        <f>61+63+41</f>
        <v>165</v>
      </c>
      <c r="F8" s="17">
        <f>1347+1815+1022</f>
        <v>4184</v>
      </c>
      <c r="G8" s="17">
        <f>D8/E8</f>
        <v>37.521212121212123</v>
      </c>
    </row>
    <row r="9" spans="2:7" ht="54" customHeight="1">
      <c r="B9" s="16" t="s">
        <v>21</v>
      </c>
      <c r="C9" s="16" t="s">
        <v>100</v>
      </c>
      <c r="D9" s="17">
        <f>5467+1246+1565</f>
        <v>8278</v>
      </c>
      <c r="E9" s="17">
        <f>E8</f>
        <v>165</v>
      </c>
      <c r="F9" s="17">
        <f>F8</f>
        <v>4184</v>
      </c>
      <c r="G9" s="17">
        <f>D9/E9</f>
        <v>50.169696969696972</v>
      </c>
    </row>
    <row r="11" spans="2:7" ht="15.75">
      <c r="B11" s="18"/>
    </row>
  </sheetData>
  <mergeCells count="5">
    <mergeCell ref="B3:G3"/>
    <mergeCell ref="B5:B6"/>
    <mergeCell ref="C5:C6"/>
    <mergeCell ref="D5:F5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B27"/>
  <sheetViews>
    <sheetView workbookViewId="0">
      <selection activeCell="CB6" sqref="CB6"/>
    </sheetView>
  </sheetViews>
  <sheetFormatPr defaultColWidth="1.140625" defaultRowHeight="15.75"/>
  <cols>
    <col min="1" max="79" width="1.140625" style="4"/>
    <col min="80" max="80" width="22.85546875" style="4" customWidth="1"/>
    <col min="81" max="16384" width="1.140625" style="4"/>
  </cols>
  <sheetData>
    <row r="1" spans="1:80" s="1" customFormat="1" ht="11.25">
      <c r="BI1" s="2"/>
      <c r="CB1" s="2" t="s">
        <v>0</v>
      </c>
    </row>
    <row r="2" spans="1:80" s="1" customFormat="1" ht="11.25">
      <c r="BI2" s="2"/>
      <c r="CB2" s="2" t="s">
        <v>1</v>
      </c>
    </row>
    <row r="3" spans="1:80" s="1" customFormat="1" ht="11.25">
      <c r="BI3" s="2"/>
      <c r="CB3" s="2" t="s">
        <v>2</v>
      </c>
    </row>
    <row r="4" spans="1:80" s="1" customFormat="1" ht="11.25">
      <c r="BI4" s="2"/>
      <c r="CB4" s="2" t="s">
        <v>3</v>
      </c>
    </row>
    <row r="5" spans="1:80" s="1" customFormat="1" ht="11.25">
      <c r="CB5" s="2" t="s">
        <v>4</v>
      </c>
    </row>
    <row r="6" spans="1:80" s="1" customFormat="1" ht="11.25">
      <c r="CB6" s="3"/>
    </row>
    <row r="10" spans="1:80" s="8" customFormat="1" ht="18.75">
      <c r="A10" s="91" t="s">
        <v>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</row>
    <row r="11" spans="1:80" s="8" customFormat="1" ht="18.75">
      <c r="A11" s="91" t="s">
        <v>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</row>
    <row r="12" spans="1:80" ht="18.75">
      <c r="A12" s="91" t="s">
        <v>7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</row>
    <row r="15" spans="1:80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5"/>
      <c r="AP15" s="93" t="s">
        <v>8</v>
      </c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5"/>
      <c r="BJ15" s="93" t="s">
        <v>9</v>
      </c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5"/>
    </row>
    <row r="16" spans="1:80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8"/>
      <c r="AP16" s="96" t="s">
        <v>10</v>
      </c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8"/>
      <c r="BJ16" s="96" t="s">
        <v>11</v>
      </c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8"/>
    </row>
    <row r="17" spans="1:80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8"/>
      <c r="AP17" s="96" t="s">
        <v>12</v>
      </c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8"/>
      <c r="BJ17" s="96" t="s">
        <v>13</v>
      </c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8"/>
    </row>
    <row r="18" spans="1:80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8"/>
      <c r="AP18" s="96" t="s">
        <v>14</v>
      </c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8"/>
      <c r="BJ18" s="96" t="s">
        <v>15</v>
      </c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8"/>
    </row>
    <row r="19" spans="1:80">
      <c r="A19" s="99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1"/>
      <c r="AP19" s="99" t="s">
        <v>16</v>
      </c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1"/>
      <c r="BJ19" s="99" t="s">
        <v>17</v>
      </c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1"/>
    </row>
    <row r="20" spans="1:80" ht="20.100000000000001" customHeight="1">
      <c r="A20" s="105" t="s">
        <v>18</v>
      </c>
      <c r="B20" s="103"/>
      <c r="C20" s="103"/>
      <c r="D20" s="102" t="s">
        <v>19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3">
        <v>0</v>
      </c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>
        <v>0</v>
      </c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4"/>
    </row>
    <row r="21" spans="1:80">
      <c r="A21" s="89"/>
      <c r="B21" s="83"/>
      <c r="C21" s="83"/>
      <c r="D21" s="82" t="s">
        <v>20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5"/>
    </row>
    <row r="22" spans="1:80" ht="20.100000000000001" customHeight="1">
      <c r="A22" s="89" t="s">
        <v>21</v>
      </c>
      <c r="B22" s="83"/>
      <c r="C22" s="83"/>
      <c r="D22" s="82" t="s">
        <v>22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3">
        <v>0</v>
      </c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>
        <v>0</v>
      </c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5"/>
    </row>
    <row r="23" spans="1:80">
      <c r="A23" s="89"/>
      <c r="B23" s="83"/>
      <c r="C23" s="83"/>
      <c r="D23" s="82" t="s">
        <v>23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5"/>
    </row>
    <row r="24" spans="1:80">
      <c r="A24" s="89"/>
      <c r="B24" s="83"/>
      <c r="C24" s="83"/>
      <c r="D24" s="82" t="s">
        <v>24</v>
      </c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5"/>
    </row>
    <row r="25" spans="1:80">
      <c r="A25" s="89"/>
      <c r="B25" s="83"/>
      <c r="C25" s="83"/>
      <c r="D25" s="82" t="s">
        <v>25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5"/>
    </row>
    <row r="26" spans="1:80" ht="20.100000000000001" customHeight="1">
      <c r="A26" s="89" t="s">
        <v>26</v>
      </c>
      <c r="B26" s="83"/>
      <c r="C26" s="83"/>
      <c r="D26" s="82" t="s">
        <v>27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3">
        <v>0</v>
      </c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>
        <v>0</v>
      </c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5"/>
    </row>
    <row r="27" spans="1:80">
      <c r="A27" s="90"/>
      <c r="B27" s="84"/>
      <c r="C27" s="84"/>
      <c r="D27" s="87" t="s">
        <v>28</v>
      </c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6"/>
    </row>
  </sheetData>
  <mergeCells count="40">
    <mergeCell ref="A19:AO19"/>
    <mergeCell ref="AP19:BI19"/>
    <mergeCell ref="BJ19:CB19"/>
    <mergeCell ref="D20:AO20"/>
    <mergeCell ref="AP20:BI21"/>
    <mergeCell ref="BJ20:CB21"/>
    <mergeCell ref="D21:AO21"/>
    <mergeCell ref="A20:C20"/>
    <mergeCell ref="A21:C21"/>
    <mergeCell ref="BJ16:CB16"/>
    <mergeCell ref="A17:AO17"/>
    <mergeCell ref="AP17:BI17"/>
    <mergeCell ref="BJ17:CB17"/>
    <mergeCell ref="A18:AO18"/>
    <mergeCell ref="AP18:BI18"/>
    <mergeCell ref="BJ18:CB18"/>
    <mergeCell ref="A16:AO16"/>
    <mergeCell ref="AP16:BI16"/>
    <mergeCell ref="A12:CB12"/>
    <mergeCell ref="A15:AO15"/>
    <mergeCell ref="AP15:BI15"/>
    <mergeCell ref="BJ15:CB15"/>
    <mergeCell ref="A10:CB10"/>
    <mergeCell ref="A11:CB11"/>
    <mergeCell ref="A22:C22"/>
    <mergeCell ref="D22:AO22"/>
    <mergeCell ref="AP22:BI25"/>
    <mergeCell ref="BJ22:CB25"/>
    <mergeCell ref="D23:AO23"/>
    <mergeCell ref="D24:AO24"/>
    <mergeCell ref="A23:C23"/>
    <mergeCell ref="A24:C24"/>
    <mergeCell ref="A25:C25"/>
    <mergeCell ref="D25:AO25"/>
    <mergeCell ref="D26:AO26"/>
    <mergeCell ref="AP26:BI27"/>
    <mergeCell ref="BJ26:CB27"/>
    <mergeCell ref="D27:AO27"/>
    <mergeCell ref="A26:C26"/>
    <mergeCell ref="A27:C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B36"/>
  <sheetViews>
    <sheetView topLeftCell="A4" workbookViewId="0">
      <selection activeCell="AG34" sqref="AG34:AV34"/>
    </sheetView>
  </sheetViews>
  <sheetFormatPr defaultColWidth="1.140625" defaultRowHeight="15"/>
  <cols>
    <col min="1" max="78" width="1.140625" style="7"/>
    <col min="79" max="79" width="6.5703125" style="7" customWidth="1"/>
    <col min="80" max="16384" width="1.140625" style="7"/>
  </cols>
  <sheetData>
    <row r="1" spans="1:80" s="1" customFormat="1" ht="11.25">
      <c r="BJ1" s="2"/>
      <c r="CB1" s="2" t="s">
        <v>29</v>
      </c>
    </row>
    <row r="2" spans="1:80" s="1" customFormat="1" ht="11.25">
      <c r="BJ2" s="2"/>
      <c r="CB2" s="2" t="s">
        <v>1</v>
      </c>
    </row>
    <row r="3" spans="1:80" s="1" customFormat="1" ht="11.25">
      <c r="BJ3" s="2"/>
      <c r="CB3" s="2" t="s">
        <v>2</v>
      </c>
    </row>
    <row r="4" spans="1:80" s="1" customFormat="1" ht="11.25">
      <c r="BJ4" s="2"/>
      <c r="CB4" s="2" t="s">
        <v>3</v>
      </c>
    </row>
    <row r="5" spans="1:80" s="1" customFormat="1" ht="11.25">
      <c r="CB5" s="2" t="s">
        <v>4</v>
      </c>
    </row>
    <row r="6" spans="1:80" s="1" customFormat="1" ht="11.25">
      <c r="CB6" s="3"/>
    </row>
    <row r="7" spans="1:80" s="5" customFormat="1">
      <c r="CB7" s="6"/>
    </row>
    <row r="8" spans="1:80" s="5" customFormat="1">
      <c r="CB8" s="6"/>
    </row>
    <row r="9" spans="1:80" s="5" customFormat="1">
      <c r="CB9" s="6"/>
    </row>
    <row r="10" spans="1:80" s="9" customFormat="1" ht="16.5">
      <c r="A10" s="106" t="s">
        <v>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</row>
    <row r="11" spans="1:80" s="9" customFormat="1" ht="16.5">
      <c r="A11" s="106" t="s">
        <v>30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</row>
    <row r="12" spans="1:80" s="9" customFormat="1" ht="16.5">
      <c r="A12" s="106" t="s">
        <v>31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</row>
    <row r="13" spans="1:80" s="9" customFormat="1" ht="16.5">
      <c r="A13" s="106" t="s">
        <v>32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</row>
    <row r="16" spans="1:80">
      <c r="A16" s="108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10"/>
      <c r="AG16" s="111" t="s">
        <v>33</v>
      </c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3"/>
      <c r="AW16" s="111" t="s">
        <v>34</v>
      </c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3"/>
      <c r="BM16" s="111" t="s">
        <v>35</v>
      </c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3"/>
    </row>
    <row r="17" spans="1:80">
      <c r="A17" s="114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6"/>
      <c r="AG17" s="117" t="s">
        <v>36</v>
      </c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9"/>
      <c r="AW17" s="117" t="s">
        <v>37</v>
      </c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9"/>
      <c r="BM17" s="117" t="s">
        <v>38</v>
      </c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9"/>
    </row>
    <row r="18" spans="1:80">
      <c r="A18" s="114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6"/>
      <c r="AG18" s="117" t="s">
        <v>39</v>
      </c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9"/>
      <c r="AW18" s="117" t="s">
        <v>40</v>
      </c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9"/>
      <c r="BM18" s="117" t="s">
        <v>41</v>
      </c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9"/>
    </row>
    <row r="19" spans="1:80">
      <c r="A19" s="114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6"/>
      <c r="AG19" s="117" t="s">
        <v>42</v>
      </c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9"/>
      <c r="AW19" s="117" t="s">
        <v>43</v>
      </c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9"/>
      <c r="BM19" s="117" t="s">
        <v>44</v>
      </c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9"/>
    </row>
    <row r="20" spans="1:80">
      <c r="A20" s="114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6"/>
      <c r="AG20" s="117" t="s">
        <v>40</v>
      </c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9"/>
      <c r="AW20" s="117" t="s">
        <v>45</v>
      </c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9"/>
      <c r="BM20" s="117" t="s">
        <v>46</v>
      </c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9"/>
    </row>
    <row r="21" spans="1:80">
      <c r="A21" s="114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6"/>
      <c r="AG21" s="117" t="s">
        <v>43</v>
      </c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9"/>
      <c r="AW21" s="117" t="s">
        <v>47</v>
      </c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9"/>
      <c r="BM21" s="117" t="s">
        <v>48</v>
      </c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9"/>
    </row>
    <row r="22" spans="1:80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6"/>
      <c r="AG22" s="117" t="s">
        <v>45</v>
      </c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9"/>
      <c r="AW22" s="117" t="s">
        <v>49</v>
      </c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9"/>
      <c r="BM22" s="117" t="s">
        <v>50</v>
      </c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9"/>
    </row>
    <row r="23" spans="1:80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6"/>
      <c r="AG23" s="117" t="s">
        <v>47</v>
      </c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9"/>
      <c r="AW23" s="117" t="s">
        <v>51</v>
      </c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9"/>
      <c r="BM23" s="117" t="s">
        <v>52</v>
      </c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9"/>
    </row>
    <row r="24" spans="1:80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6"/>
      <c r="AG24" s="117" t="s">
        <v>53</v>
      </c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9"/>
      <c r="AW24" s="117" t="s">
        <v>54</v>
      </c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9"/>
      <c r="BM24" s="117"/>
      <c r="BN24" s="118"/>
      <c r="BO24" s="118"/>
      <c r="BP24" s="118"/>
      <c r="BQ24" s="118"/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9"/>
    </row>
    <row r="25" spans="1:80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6"/>
      <c r="AG25" s="117" t="s">
        <v>55</v>
      </c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9"/>
      <c r="AW25" s="117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9"/>
      <c r="BM25" s="117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9"/>
    </row>
    <row r="26" spans="1:80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123" t="s">
        <v>56</v>
      </c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5"/>
      <c r="AW26" s="123"/>
      <c r="AX26" s="124"/>
      <c r="AY26" s="124"/>
      <c r="AZ26" s="124"/>
      <c r="BA26" s="124"/>
      <c r="BB26" s="124"/>
      <c r="BC26" s="124"/>
      <c r="BD26" s="124"/>
      <c r="BE26" s="124"/>
      <c r="BF26" s="124"/>
      <c r="BG26" s="124"/>
      <c r="BH26" s="124"/>
      <c r="BI26" s="124"/>
      <c r="BJ26" s="124"/>
      <c r="BK26" s="124"/>
      <c r="BL26" s="125"/>
      <c r="BM26" s="123"/>
      <c r="BN26" s="124"/>
      <c r="BO26" s="124"/>
      <c r="BP26" s="124"/>
      <c r="BQ26" s="124"/>
      <c r="BR26" s="124"/>
      <c r="BS26" s="124"/>
      <c r="BT26" s="124"/>
      <c r="BU26" s="124"/>
      <c r="BV26" s="124"/>
      <c r="BW26" s="124"/>
      <c r="BX26" s="124"/>
      <c r="BY26" s="124"/>
      <c r="BZ26" s="124"/>
      <c r="CA26" s="124"/>
      <c r="CB26" s="125"/>
    </row>
    <row r="27" spans="1:80" ht="20.100000000000001" customHeight="1">
      <c r="A27" s="108" t="s">
        <v>18</v>
      </c>
      <c r="B27" s="109"/>
      <c r="C27" s="109"/>
      <c r="D27" s="127" t="s">
        <v>57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10"/>
    </row>
    <row r="28" spans="1:80">
      <c r="A28" s="114"/>
      <c r="B28" s="115"/>
      <c r="C28" s="115"/>
      <c r="D28" s="126" t="s">
        <v>58</v>
      </c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6"/>
    </row>
    <row r="29" spans="1:80">
      <c r="A29" s="114"/>
      <c r="B29" s="115"/>
      <c r="C29" s="115"/>
      <c r="D29" s="126" t="s">
        <v>59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15">
        <f>1053.12+77.58</f>
        <v>1130.6999999999998</v>
      </c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28">
        <f>0.67+0.07</f>
        <v>0.74</v>
      </c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>
        <f>160.23+200</f>
        <v>360.23</v>
      </c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6"/>
    </row>
    <row r="30" spans="1:80">
      <c r="A30" s="114"/>
      <c r="B30" s="115"/>
      <c r="C30" s="115"/>
      <c r="D30" s="126" t="s">
        <v>60</v>
      </c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15">
        <v>0</v>
      </c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>
        <v>0</v>
      </c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>
        <v>0</v>
      </c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6"/>
    </row>
    <row r="31" spans="1:80">
      <c r="A31" s="114"/>
      <c r="B31" s="115"/>
      <c r="C31" s="115"/>
      <c r="D31" s="126" t="s">
        <v>61</v>
      </c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15">
        <v>0</v>
      </c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>
        <v>0</v>
      </c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>
        <v>0</v>
      </c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6"/>
    </row>
    <row r="32" spans="1:80" ht="20.100000000000001" customHeight="1">
      <c r="A32" s="114" t="s">
        <v>21</v>
      </c>
      <c r="B32" s="115"/>
      <c r="C32" s="115"/>
      <c r="D32" s="126" t="s">
        <v>62</v>
      </c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6"/>
    </row>
    <row r="33" spans="1:80">
      <c r="A33" s="114"/>
      <c r="B33" s="115"/>
      <c r="C33" s="115"/>
      <c r="D33" s="126" t="s">
        <v>58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9"/>
    </row>
    <row r="34" spans="1:80">
      <c r="A34" s="114"/>
      <c r="B34" s="115"/>
      <c r="C34" s="115"/>
      <c r="D34" s="126" t="s">
        <v>59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8">
        <f>3100.71+2935.3+2031.85</f>
        <v>8067.8600000000006</v>
      </c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>
        <f>3.39+4.48+2.4</f>
        <v>10.270000000000001</v>
      </c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>
        <f>439.5+133.77+194</f>
        <v>767.27</v>
      </c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9"/>
    </row>
    <row r="35" spans="1:80">
      <c r="A35" s="114"/>
      <c r="B35" s="115"/>
      <c r="C35" s="115"/>
      <c r="D35" s="126" t="s">
        <v>60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15">
        <v>0</v>
      </c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>
        <v>0</v>
      </c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>
        <v>0</v>
      </c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6"/>
    </row>
    <row r="36" spans="1:80">
      <c r="A36" s="120"/>
      <c r="B36" s="121"/>
      <c r="C36" s="121"/>
      <c r="D36" s="130" t="s">
        <v>61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21">
        <v>0</v>
      </c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>
        <v>0</v>
      </c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>
        <v>0</v>
      </c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2"/>
    </row>
  </sheetData>
  <mergeCells count="98">
    <mergeCell ref="A35:C35"/>
    <mergeCell ref="D35:AF35"/>
    <mergeCell ref="AG35:AV35"/>
    <mergeCell ref="AW35:BL35"/>
    <mergeCell ref="BM35:CB35"/>
    <mergeCell ref="A36:C36"/>
    <mergeCell ref="D36:AF36"/>
    <mergeCell ref="AG36:AV36"/>
    <mergeCell ref="AW36:BL36"/>
    <mergeCell ref="BM36:CB36"/>
    <mergeCell ref="A33:C33"/>
    <mergeCell ref="D33:AF33"/>
    <mergeCell ref="AG33:AV33"/>
    <mergeCell ref="AW33:BL33"/>
    <mergeCell ref="BM33:CB33"/>
    <mergeCell ref="A34:C34"/>
    <mergeCell ref="D34:AF34"/>
    <mergeCell ref="AG34:AV34"/>
    <mergeCell ref="AW34:BL34"/>
    <mergeCell ref="BM34:CB34"/>
    <mergeCell ref="A31:C31"/>
    <mergeCell ref="D31:AF31"/>
    <mergeCell ref="AG31:AV31"/>
    <mergeCell ref="AW31:BL31"/>
    <mergeCell ref="BM31:CB31"/>
    <mergeCell ref="A32:C32"/>
    <mergeCell ref="D32:AF32"/>
    <mergeCell ref="AG32:AV32"/>
    <mergeCell ref="AW32:BL32"/>
    <mergeCell ref="BM32:CB32"/>
    <mergeCell ref="A29:C29"/>
    <mergeCell ref="D29:AF29"/>
    <mergeCell ref="AG29:AV29"/>
    <mergeCell ref="AW29:BL29"/>
    <mergeCell ref="BM29:CB29"/>
    <mergeCell ref="A30:C30"/>
    <mergeCell ref="D30:AF30"/>
    <mergeCell ref="AG30:AV30"/>
    <mergeCell ref="AW30:BL30"/>
    <mergeCell ref="BM30:CB30"/>
    <mergeCell ref="A27:C27"/>
    <mergeCell ref="D27:AF27"/>
    <mergeCell ref="AG27:AV27"/>
    <mergeCell ref="AW27:BL27"/>
    <mergeCell ref="BM27:CB27"/>
    <mergeCell ref="A28:C28"/>
    <mergeCell ref="D28:AF28"/>
    <mergeCell ref="AG28:AV28"/>
    <mergeCell ref="AW28:BL28"/>
    <mergeCell ref="BM28:CB28"/>
    <mergeCell ref="A25:AF25"/>
    <mergeCell ref="AG25:AV25"/>
    <mergeCell ref="AW25:BL25"/>
    <mergeCell ref="BM25:CB25"/>
    <mergeCell ref="A26:AF26"/>
    <mergeCell ref="AG26:AV26"/>
    <mergeCell ref="AW26:BL26"/>
    <mergeCell ref="BM26:CB26"/>
    <mergeCell ref="A23:AF23"/>
    <mergeCell ref="AG23:AV23"/>
    <mergeCell ref="AW23:BL23"/>
    <mergeCell ref="BM23:CB23"/>
    <mergeCell ref="A24:AF24"/>
    <mergeCell ref="AG24:AV24"/>
    <mergeCell ref="AW24:BL24"/>
    <mergeCell ref="BM24:CB24"/>
    <mergeCell ref="A21:AF21"/>
    <mergeCell ref="AG21:AV21"/>
    <mergeCell ref="AW21:BL21"/>
    <mergeCell ref="BM21:CB21"/>
    <mergeCell ref="A22:AF22"/>
    <mergeCell ref="AG22:AV22"/>
    <mergeCell ref="AW22:BL22"/>
    <mergeCell ref="BM22:CB22"/>
    <mergeCell ref="A19:AF19"/>
    <mergeCell ref="AG19:AV19"/>
    <mergeCell ref="AW19:BL19"/>
    <mergeCell ref="BM19:CB19"/>
    <mergeCell ref="A20:AF20"/>
    <mergeCell ref="AG20:AV20"/>
    <mergeCell ref="AW20:BL20"/>
    <mergeCell ref="BM20:CB20"/>
    <mergeCell ref="A17:AF17"/>
    <mergeCell ref="AG17:AV17"/>
    <mergeCell ref="AW17:BL17"/>
    <mergeCell ref="BM17:CB17"/>
    <mergeCell ref="A18:AF18"/>
    <mergeCell ref="AG18:AV18"/>
    <mergeCell ref="AW18:BL18"/>
    <mergeCell ref="BM18:CB18"/>
    <mergeCell ref="A10:CB10"/>
    <mergeCell ref="A11:CB11"/>
    <mergeCell ref="A12:CB12"/>
    <mergeCell ref="A13:CB13"/>
    <mergeCell ref="A16:AF16"/>
    <mergeCell ref="AG16:AV16"/>
    <mergeCell ref="AW16:BL16"/>
    <mergeCell ref="BM16:CB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B377"/>
  <sheetViews>
    <sheetView workbookViewId="0">
      <selection activeCell="BH44" sqref="BH44"/>
    </sheetView>
  </sheetViews>
  <sheetFormatPr defaultColWidth="1.140625" defaultRowHeight="15"/>
  <cols>
    <col min="1" max="16384" width="1.140625" style="7"/>
  </cols>
  <sheetData>
    <row r="1" spans="1:80" s="1" customFormat="1" ht="11.25">
      <c r="BJ1" s="2"/>
      <c r="CB1" s="2" t="s">
        <v>63</v>
      </c>
    </row>
    <row r="2" spans="1:80" s="1" customFormat="1" ht="11.25">
      <c r="BJ2" s="2"/>
      <c r="CB2" s="2" t="s">
        <v>1</v>
      </c>
    </row>
    <row r="3" spans="1:80" s="1" customFormat="1" ht="11.25">
      <c r="BJ3" s="2"/>
      <c r="CB3" s="2" t="s">
        <v>2</v>
      </c>
    </row>
    <row r="4" spans="1:80" s="1" customFormat="1" ht="11.25">
      <c r="BJ4" s="2"/>
      <c r="CB4" s="2" t="s">
        <v>3</v>
      </c>
    </row>
    <row r="5" spans="1:80" s="1" customFormat="1" ht="11.25">
      <c r="CB5" s="2" t="s">
        <v>4</v>
      </c>
    </row>
    <row r="6" spans="1:80" s="1" customFormat="1" ht="11.25">
      <c r="CB6" s="3"/>
    </row>
    <row r="10" spans="1:80" s="9" customFormat="1" ht="16.5">
      <c r="A10" s="106" t="s">
        <v>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</row>
    <row r="11" spans="1:80" s="9" customFormat="1" ht="16.5">
      <c r="A11" s="106" t="s">
        <v>65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</row>
    <row r="12" spans="1:80" s="9" customFormat="1" ht="16.5">
      <c r="A12" s="106" t="s">
        <v>66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</row>
    <row r="15" spans="1:80" s="10" customFormat="1" ht="12.75">
      <c r="A15" s="137" t="s">
        <v>67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9"/>
      <c r="AA15" s="137" t="s">
        <v>68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9"/>
      <c r="AS15" s="137" t="s">
        <v>69</v>
      </c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9"/>
      <c r="BK15" s="137" t="s">
        <v>70</v>
      </c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9"/>
    </row>
    <row r="16" spans="1:80" s="10" customFormat="1" ht="12.75">
      <c r="A16" s="131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3"/>
      <c r="AA16" s="131" t="s">
        <v>71</v>
      </c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3"/>
      <c r="AS16" s="131" t="s">
        <v>72</v>
      </c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3"/>
      <c r="BK16" s="131" t="s">
        <v>73</v>
      </c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3"/>
    </row>
    <row r="17" spans="1:80" s="10" customFormat="1" ht="12.75">
      <c r="A17" s="131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3"/>
      <c r="AA17" s="134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6"/>
      <c r="AS17" s="134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6"/>
      <c r="BK17" s="134" t="s">
        <v>74</v>
      </c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6"/>
    </row>
    <row r="18" spans="1:80" s="10" customFormat="1" ht="12.75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3"/>
      <c r="AA18" s="137" t="s">
        <v>59</v>
      </c>
      <c r="AB18" s="138"/>
      <c r="AC18" s="138"/>
      <c r="AD18" s="138"/>
      <c r="AE18" s="138"/>
      <c r="AF18" s="139"/>
      <c r="AG18" s="137" t="s">
        <v>75</v>
      </c>
      <c r="AH18" s="138"/>
      <c r="AI18" s="138"/>
      <c r="AJ18" s="138"/>
      <c r="AK18" s="138"/>
      <c r="AL18" s="139"/>
      <c r="AM18" s="137" t="s">
        <v>61</v>
      </c>
      <c r="AN18" s="138"/>
      <c r="AO18" s="138"/>
      <c r="AP18" s="138"/>
      <c r="AQ18" s="138"/>
      <c r="AR18" s="139"/>
      <c r="AS18" s="137" t="s">
        <v>59</v>
      </c>
      <c r="AT18" s="138"/>
      <c r="AU18" s="138"/>
      <c r="AV18" s="138"/>
      <c r="AW18" s="138"/>
      <c r="AX18" s="139"/>
      <c r="AY18" s="137" t="s">
        <v>75</v>
      </c>
      <c r="AZ18" s="138"/>
      <c r="BA18" s="138"/>
      <c r="BB18" s="138"/>
      <c r="BC18" s="138"/>
      <c r="BD18" s="139"/>
      <c r="BE18" s="137" t="s">
        <v>61</v>
      </c>
      <c r="BF18" s="138"/>
      <c r="BG18" s="138"/>
      <c r="BH18" s="138"/>
      <c r="BI18" s="138"/>
      <c r="BJ18" s="139"/>
      <c r="BK18" s="137" t="s">
        <v>59</v>
      </c>
      <c r="BL18" s="138"/>
      <c r="BM18" s="138"/>
      <c r="BN18" s="138"/>
      <c r="BO18" s="138"/>
      <c r="BP18" s="139"/>
      <c r="BQ18" s="137" t="s">
        <v>75</v>
      </c>
      <c r="BR18" s="138"/>
      <c r="BS18" s="138"/>
      <c r="BT18" s="138"/>
      <c r="BU18" s="138"/>
      <c r="BV18" s="139"/>
      <c r="BW18" s="137" t="s">
        <v>61</v>
      </c>
      <c r="BX18" s="138"/>
      <c r="BY18" s="138"/>
      <c r="BZ18" s="138"/>
      <c r="CA18" s="138"/>
      <c r="CB18" s="139"/>
    </row>
    <row r="19" spans="1:80" s="10" customFormat="1" ht="12.75">
      <c r="A19" s="134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6"/>
      <c r="AA19" s="134"/>
      <c r="AB19" s="135"/>
      <c r="AC19" s="135"/>
      <c r="AD19" s="135"/>
      <c r="AE19" s="135"/>
      <c r="AF19" s="136"/>
      <c r="AG19" s="134" t="s">
        <v>76</v>
      </c>
      <c r="AH19" s="135"/>
      <c r="AI19" s="135"/>
      <c r="AJ19" s="135"/>
      <c r="AK19" s="135"/>
      <c r="AL19" s="136"/>
      <c r="AM19" s="134" t="s">
        <v>77</v>
      </c>
      <c r="AN19" s="135"/>
      <c r="AO19" s="135"/>
      <c r="AP19" s="135"/>
      <c r="AQ19" s="135"/>
      <c r="AR19" s="136"/>
      <c r="AS19" s="134"/>
      <c r="AT19" s="135"/>
      <c r="AU19" s="135"/>
      <c r="AV19" s="135"/>
      <c r="AW19" s="135"/>
      <c r="AX19" s="136"/>
      <c r="AY19" s="134" t="s">
        <v>76</v>
      </c>
      <c r="AZ19" s="135"/>
      <c r="BA19" s="135"/>
      <c r="BB19" s="135"/>
      <c r="BC19" s="135"/>
      <c r="BD19" s="136"/>
      <c r="BE19" s="134" t="s">
        <v>77</v>
      </c>
      <c r="BF19" s="135"/>
      <c r="BG19" s="135"/>
      <c r="BH19" s="135"/>
      <c r="BI19" s="135"/>
      <c r="BJ19" s="136"/>
      <c r="BK19" s="134"/>
      <c r="BL19" s="135"/>
      <c r="BM19" s="135"/>
      <c r="BN19" s="135"/>
      <c r="BO19" s="135"/>
      <c r="BP19" s="136"/>
      <c r="BQ19" s="134" t="s">
        <v>76</v>
      </c>
      <c r="BR19" s="135"/>
      <c r="BS19" s="135"/>
      <c r="BT19" s="135"/>
      <c r="BU19" s="135"/>
      <c r="BV19" s="136"/>
      <c r="BW19" s="134" t="s">
        <v>77</v>
      </c>
      <c r="BX19" s="135"/>
      <c r="BY19" s="135"/>
      <c r="BZ19" s="135"/>
      <c r="CA19" s="135"/>
      <c r="CB19" s="136"/>
    </row>
    <row r="20" spans="1:80" s="10" customFormat="1" ht="18" customHeight="1">
      <c r="A20" s="137" t="s">
        <v>18</v>
      </c>
      <c r="B20" s="138"/>
      <c r="C20" s="138"/>
      <c r="D20" s="140" t="s">
        <v>78</v>
      </c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1">
        <f>21-AA23</f>
        <v>15</v>
      </c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38">
        <v>195</v>
      </c>
      <c r="AT20" s="138"/>
      <c r="AU20" s="138"/>
      <c r="AV20" s="138"/>
      <c r="AW20" s="138"/>
      <c r="AX20" s="138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38">
        <v>513.35299999999995</v>
      </c>
      <c r="BL20" s="138"/>
      <c r="BM20" s="138"/>
      <c r="BN20" s="138"/>
      <c r="BO20" s="138"/>
      <c r="BP20" s="138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5"/>
    </row>
    <row r="21" spans="1:80" s="10" customFormat="1" ht="12.75">
      <c r="A21" s="131"/>
      <c r="B21" s="132"/>
      <c r="C21" s="132"/>
      <c r="D21" s="146" t="s">
        <v>79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3">
        <v>3</v>
      </c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32">
        <v>20</v>
      </c>
      <c r="AT21" s="132"/>
      <c r="AU21" s="132"/>
      <c r="AV21" s="132"/>
      <c r="AW21" s="132"/>
      <c r="AX21" s="132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32">
        <v>40.200000000000003</v>
      </c>
      <c r="BL21" s="132"/>
      <c r="BM21" s="132"/>
      <c r="BN21" s="132"/>
      <c r="BO21" s="132"/>
      <c r="BP21" s="132"/>
      <c r="BQ21" s="142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4"/>
    </row>
    <row r="22" spans="1:80" s="10" customFormat="1" ht="12.75">
      <c r="A22" s="131"/>
      <c r="B22" s="132"/>
      <c r="C22" s="132"/>
      <c r="D22" s="146" t="s">
        <v>80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32"/>
      <c r="AT22" s="132"/>
      <c r="AU22" s="132"/>
      <c r="AV22" s="132"/>
      <c r="AW22" s="132"/>
      <c r="AX22" s="132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32"/>
      <c r="BL22" s="132"/>
      <c r="BM22" s="132"/>
      <c r="BN22" s="132"/>
      <c r="BO22" s="132"/>
      <c r="BP22" s="132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4"/>
    </row>
    <row r="23" spans="1:80" s="10" customFormat="1" ht="18" customHeight="1">
      <c r="A23" s="131" t="s">
        <v>21</v>
      </c>
      <c r="B23" s="132"/>
      <c r="C23" s="132"/>
      <c r="D23" s="146" t="s">
        <v>81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3">
        <v>6</v>
      </c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32">
        <v>3286</v>
      </c>
      <c r="AT23" s="132"/>
      <c r="AU23" s="132"/>
      <c r="AV23" s="132"/>
      <c r="AW23" s="132"/>
      <c r="AX23" s="132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32">
        <v>860.30100000000004</v>
      </c>
      <c r="BL23" s="132"/>
      <c r="BM23" s="132"/>
      <c r="BN23" s="132"/>
      <c r="BO23" s="132"/>
      <c r="BP23" s="132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4"/>
    </row>
    <row r="24" spans="1:80" s="10" customFormat="1" ht="12.75">
      <c r="A24" s="131"/>
      <c r="B24" s="132"/>
      <c r="C24" s="132"/>
      <c r="D24" s="146" t="s">
        <v>79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3">
        <v>0</v>
      </c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  <c r="AS24" s="132">
        <v>0</v>
      </c>
      <c r="AT24" s="132"/>
      <c r="AU24" s="132"/>
      <c r="AV24" s="132"/>
      <c r="AW24" s="132"/>
      <c r="AX24" s="132"/>
      <c r="AY24" s="143"/>
      <c r="AZ24" s="143"/>
      <c r="BA24" s="143"/>
      <c r="BB24" s="143"/>
      <c r="BC24" s="143"/>
      <c r="BD24" s="143"/>
      <c r="BE24" s="143"/>
      <c r="BF24" s="143"/>
      <c r="BG24" s="143"/>
      <c r="BH24" s="143"/>
      <c r="BI24" s="143"/>
      <c r="BJ24" s="143"/>
      <c r="BK24" s="132">
        <v>0</v>
      </c>
      <c r="BL24" s="132"/>
      <c r="BM24" s="132"/>
      <c r="BN24" s="132"/>
      <c r="BO24" s="132"/>
      <c r="BP24" s="132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4"/>
    </row>
    <row r="25" spans="1:80" s="10" customFormat="1" ht="12.75">
      <c r="A25" s="131"/>
      <c r="B25" s="132"/>
      <c r="C25" s="132"/>
      <c r="D25" s="146" t="s">
        <v>82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32"/>
      <c r="AT25" s="132"/>
      <c r="AU25" s="132"/>
      <c r="AV25" s="132"/>
      <c r="AW25" s="132"/>
      <c r="AX25" s="132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32"/>
      <c r="BL25" s="132"/>
      <c r="BM25" s="132"/>
      <c r="BN25" s="132"/>
      <c r="BO25" s="132"/>
      <c r="BP25" s="132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4"/>
    </row>
    <row r="26" spans="1:80" s="10" customFormat="1" ht="18" customHeight="1">
      <c r="A26" s="131" t="s">
        <v>26</v>
      </c>
      <c r="B26" s="132"/>
      <c r="C26" s="132"/>
      <c r="D26" s="146" t="s">
        <v>83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3">
        <v>0</v>
      </c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32">
        <v>0</v>
      </c>
      <c r="AT26" s="132"/>
      <c r="AU26" s="132"/>
      <c r="AV26" s="132"/>
      <c r="AW26" s="132"/>
      <c r="AX26" s="132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32">
        <v>0</v>
      </c>
      <c r="BL26" s="132"/>
      <c r="BM26" s="132"/>
      <c r="BN26" s="132"/>
      <c r="BO26" s="132"/>
      <c r="BP26" s="132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4"/>
    </row>
    <row r="27" spans="1:80" s="10" customFormat="1" ht="12.75">
      <c r="A27" s="131"/>
      <c r="B27" s="132"/>
      <c r="C27" s="132"/>
      <c r="D27" s="148" t="s">
        <v>79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3">
        <v>0</v>
      </c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32">
        <v>0</v>
      </c>
      <c r="AT27" s="132"/>
      <c r="AU27" s="132"/>
      <c r="AV27" s="132"/>
      <c r="AW27" s="132"/>
      <c r="AX27" s="132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32">
        <v>0</v>
      </c>
      <c r="BL27" s="132"/>
      <c r="BM27" s="132"/>
      <c r="BN27" s="132"/>
      <c r="BO27" s="132"/>
      <c r="BP27" s="132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4"/>
    </row>
    <row r="28" spans="1:80" s="10" customFormat="1" ht="12.75">
      <c r="A28" s="131"/>
      <c r="B28" s="132"/>
      <c r="C28" s="132"/>
      <c r="D28" s="146" t="s">
        <v>84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32"/>
      <c r="AT28" s="132"/>
      <c r="AU28" s="132"/>
      <c r="AV28" s="132"/>
      <c r="AW28" s="132"/>
      <c r="AX28" s="132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32"/>
      <c r="BL28" s="132"/>
      <c r="BM28" s="132"/>
      <c r="BN28" s="132"/>
      <c r="BO28" s="132"/>
      <c r="BP28" s="132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4"/>
    </row>
    <row r="29" spans="1:80" s="10" customFormat="1" ht="18" customHeight="1">
      <c r="A29" s="131" t="s">
        <v>85</v>
      </c>
      <c r="B29" s="132"/>
      <c r="C29" s="132"/>
      <c r="D29" s="146" t="s">
        <v>86</v>
      </c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3">
        <v>0</v>
      </c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32">
        <v>0</v>
      </c>
      <c r="AT29" s="132"/>
      <c r="AU29" s="132"/>
      <c r="AV29" s="132"/>
      <c r="AW29" s="132"/>
      <c r="AX29" s="132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32">
        <v>0</v>
      </c>
      <c r="BL29" s="132"/>
      <c r="BM29" s="132"/>
      <c r="BN29" s="132"/>
      <c r="BO29" s="132"/>
      <c r="BP29" s="132"/>
      <c r="BQ29" s="143"/>
      <c r="BR29" s="143"/>
      <c r="BS29" s="143"/>
      <c r="BT29" s="143"/>
      <c r="BU29" s="143"/>
      <c r="BV29" s="143"/>
      <c r="BW29" s="143"/>
      <c r="BX29" s="143"/>
      <c r="BY29" s="143"/>
      <c r="BZ29" s="143"/>
      <c r="CA29" s="143"/>
      <c r="CB29" s="144"/>
    </row>
    <row r="30" spans="1:80" s="10" customFormat="1" ht="12.75">
      <c r="A30" s="131"/>
      <c r="B30" s="132"/>
      <c r="C30" s="132"/>
      <c r="D30" s="148" t="s">
        <v>79</v>
      </c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3">
        <v>0</v>
      </c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32">
        <v>0</v>
      </c>
      <c r="AT30" s="132"/>
      <c r="AU30" s="132"/>
      <c r="AV30" s="132"/>
      <c r="AW30" s="132"/>
      <c r="AX30" s="132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32">
        <v>0</v>
      </c>
      <c r="BL30" s="132"/>
      <c r="BM30" s="132"/>
      <c r="BN30" s="132"/>
      <c r="BO30" s="132"/>
      <c r="BP30" s="132"/>
      <c r="BQ30" s="143"/>
      <c r="BR30" s="143"/>
      <c r="BS30" s="143"/>
      <c r="BT30" s="143"/>
      <c r="BU30" s="143"/>
      <c r="BV30" s="143"/>
      <c r="BW30" s="143"/>
      <c r="BX30" s="143"/>
      <c r="BY30" s="143"/>
      <c r="BZ30" s="143"/>
      <c r="CA30" s="143"/>
      <c r="CB30" s="144"/>
    </row>
    <row r="31" spans="1:80" s="10" customFormat="1" ht="12.75">
      <c r="A31" s="134"/>
      <c r="B31" s="135"/>
      <c r="C31" s="135"/>
      <c r="D31" s="151" t="s">
        <v>84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35"/>
      <c r="AT31" s="135"/>
      <c r="AU31" s="135"/>
      <c r="AV31" s="135"/>
      <c r="AW31" s="135"/>
      <c r="AX31" s="135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35"/>
      <c r="BL31" s="135"/>
      <c r="BM31" s="135"/>
      <c r="BN31" s="135"/>
      <c r="BO31" s="135"/>
      <c r="BP31" s="135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50"/>
    </row>
    <row r="32" spans="1:80" s="10" customFormat="1" ht="12.75"/>
    <row r="33" spans="1:80" s="10" customFormat="1" ht="12.75"/>
    <row r="34" spans="1:80" s="10" customFormat="1" ht="12.7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80" s="1" customFormat="1" ht="11.25">
      <c r="A35" s="1" t="s">
        <v>137</v>
      </c>
    </row>
    <row r="36" spans="1:80" s="1" customFormat="1" ht="11.25" customHeight="1">
      <c r="A36" s="147" t="s">
        <v>88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</row>
    <row r="37" spans="1:80" s="1" customFormat="1" ht="11.2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</row>
    <row r="38" spans="1:80" s="1" customFormat="1" ht="11.25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</row>
    <row r="39" spans="1:80" s="1" customFormat="1" ht="11.2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</row>
    <row r="40" spans="1:80" s="1" customFormat="1" ht="11.25">
      <c r="A40" s="147"/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</row>
    <row r="41" spans="1:80" s="12" customFormat="1" ht="12.75">
      <c r="A41" s="147"/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</row>
    <row r="42" spans="1:80" s="12" customFormat="1" ht="12.75"/>
    <row r="43" spans="1:80" s="10" customFormat="1" ht="12.75"/>
    <row r="44" spans="1:80" s="10" customFormat="1" ht="12.75"/>
    <row r="45" spans="1:80" s="10" customFormat="1" ht="12.75"/>
    <row r="46" spans="1:80" s="10" customFormat="1" ht="12.75"/>
    <row r="47" spans="1:80" s="10" customFormat="1" ht="12.75"/>
    <row r="48" spans="1:80" s="10" customFormat="1" ht="12.75"/>
    <row r="49" s="10" customFormat="1" ht="12.75"/>
    <row r="50" s="10" customFormat="1" ht="12.75"/>
    <row r="51" s="10" customFormat="1" ht="12.75"/>
    <row r="52" s="10" customFormat="1" ht="12.75"/>
    <row r="53" s="10" customFormat="1" ht="12.75"/>
    <row r="54" s="10" customFormat="1" ht="12.75"/>
    <row r="55" s="10" customFormat="1" ht="12.75"/>
    <row r="56" s="10" customFormat="1" ht="12.75"/>
    <row r="57" s="10" customFormat="1" ht="12.75"/>
    <row r="58" s="10" customFormat="1" ht="12.75"/>
    <row r="59" s="10" customFormat="1" ht="12.75"/>
    <row r="60" s="10" customFormat="1" ht="12.75"/>
    <row r="61" s="10" customFormat="1" ht="12.75"/>
    <row r="62" s="10" customFormat="1" ht="12.75"/>
    <row r="63" s="10" customFormat="1" ht="12.75"/>
    <row r="64" s="10" customFormat="1" ht="12.75"/>
    <row r="65" s="10" customFormat="1" ht="12.75"/>
    <row r="66" s="10" customFormat="1" ht="12.75"/>
    <row r="67" s="10" customFormat="1" ht="12.75"/>
    <row r="68" s="10" customFormat="1" ht="12.75"/>
    <row r="69" s="10" customFormat="1" ht="12.75"/>
    <row r="70" s="10" customFormat="1" ht="12.75"/>
    <row r="71" s="10" customFormat="1" ht="12.75"/>
    <row r="72" s="10" customFormat="1" ht="12.75"/>
    <row r="73" s="10" customFormat="1" ht="12.75"/>
    <row r="74" s="10" customFormat="1" ht="12.75"/>
    <row r="75" s="10" customFormat="1" ht="12.75"/>
    <row r="76" s="10" customFormat="1" ht="12.75"/>
    <row r="77" s="10" customFormat="1" ht="12.75"/>
    <row r="78" s="10" customFormat="1" ht="12.75"/>
    <row r="79" s="10" customFormat="1" ht="12.75"/>
    <row r="80" s="10" customFormat="1" ht="12.75"/>
    <row r="81" s="10" customFormat="1" ht="12.75"/>
    <row r="82" s="10" customFormat="1" ht="12.75"/>
    <row r="83" s="10" customFormat="1" ht="12.75"/>
    <row r="84" s="10" customFormat="1" ht="12.75"/>
    <row r="85" s="10" customFormat="1" ht="12.75"/>
    <row r="86" s="10" customFormat="1" ht="12.75"/>
    <row r="87" s="10" customFormat="1" ht="12.75"/>
    <row r="88" s="10" customFormat="1" ht="12.75"/>
    <row r="89" s="10" customFormat="1" ht="12.75"/>
    <row r="90" s="10" customFormat="1" ht="12.75"/>
    <row r="91" s="10" customFormat="1" ht="12.75"/>
    <row r="92" s="10" customFormat="1" ht="12.75"/>
    <row r="93" s="10" customFormat="1" ht="12.75"/>
    <row r="94" s="10" customFormat="1" ht="12.75"/>
    <row r="95" s="10" customFormat="1" ht="12.75"/>
    <row r="96" s="10" customFormat="1" ht="12.75"/>
    <row r="97" s="10" customFormat="1" ht="12.75"/>
    <row r="98" s="10" customFormat="1" ht="12.75"/>
    <row r="99" s="10" customFormat="1" ht="12.75"/>
    <row r="100" s="10" customFormat="1" ht="12.75"/>
    <row r="101" s="10" customFormat="1" ht="12.75"/>
    <row r="102" s="10" customFormat="1" ht="12.75"/>
    <row r="103" s="10" customFormat="1" ht="12.75"/>
    <row r="104" s="10" customFormat="1" ht="12.75"/>
    <row r="105" s="10" customFormat="1" ht="12.75"/>
    <row r="106" s="10" customFormat="1" ht="12.75"/>
    <row r="107" s="10" customFormat="1" ht="12.75"/>
    <row r="108" s="10" customFormat="1" ht="12.75"/>
    <row r="109" s="10" customFormat="1" ht="12.75"/>
    <row r="110" s="10" customFormat="1" ht="12.75"/>
    <row r="111" s="10" customFormat="1" ht="12.75"/>
    <row r="112" s="10" customFormat="1" ht="12.75"/>
    <row r="113" s="10" customFormat="1" ht="12.75"/>
    <row r="114" s="10" customFormat="1" ht="12.75"/>
    <row r="115" s="10" customFormat="1" ht="12.75"/>
    <row r="116" s="10" customFormat="1" ht="12.75"/>
    <row r="117" s="10" customFormat="1" ht="12.75"/>
    <row r="118" s="10" customFormat="1" ht="12.75"/>
    <row r="119" s="10" customFormat="1" ht="12.75"/>
    <row r="120" s="10" customFormat="1" ht="12.75"/>
    <row r="121" s="10" customFormat="1" ht="12.75"/>
    <row r="122" s="10" customFormat="1" ht="12.75"/>
    <row r="123" s="10" customFormat="1" ht="12.75"/>
    <row r="124" s="10" customFormat="1" ht="12.75"/>
    <row r="125" s="10" customFormat="1" ht="12.75"/>
    <row r="126" s="10" customFormat="1" ht="12.75"/>
    <row r="127" s="10" customFormat="1" ht="12.75"/>
    <row r="128" s="10" customFormat="1" ht="12.75"/>
    <row r="129" s="10" customFormat="1" ht="12.75"/>
    <row r="130" s="10" customFormat="1" ht="12.75"/>
    <row r="131" s="10" customFormat="1" ht="12.75"/>
    <row r="132" s="10" customFormat="1" ht="12.75"/>
    <row r="133" s="10" customFormat="1" ht="12.75"/>
    <row r="134" s="10" customFormat="1" ht="12.75"/>
    <row r="135" s="10" customFormat="1" ht="12.75"/>
    <row r="136" s="10" customFormat="1" ht="12.75"/>
    <row r="137" s="10" customFormat="1" ht="12.75"/>
    <row r="138" s="10" customFormat="1" ht="12.75"/>
    <row r="139" s="10" customFormat="1" ht="12.75"/>
    <row r="140" s="10" customFormat="1" ht="12.75"/>
    <row r="141" s="10" customFormat="1" ht="12.75"/>
    <row r="142" s="10" customFormat="1" ht="12.75"/>
    <row r="143" s="10" customFormat="1" ht="12.75"/>
    <row r="144" s="10" customFormat="1" ht="12.75"/>
    <row r="145" s="10" customFormat="1" ht="12.75"/>
    <row r="146" s="10" customFormat="1" ht="12.75"/>
    <row r="147" s="10" customFormat="1" ht="12.75"/>
    <row r="148" s="10" customFormat="1" ht="12.75"/>
    <row r="149" s="10" customFormat="1" ht="12.75"/>
    <row r="150" s="10" customFormat="1" ht="12.75"/>
    <row r="151" s="10" customFormat="1" ht="12.75"/>
    <row r="152" s="10" customFormat="1" ht="12.75"/>
    <row r="153" s="10" customFormat="1" ht="12.75"/>
    <row r="154" s="10" customFormat="1" ht="12.75"/>
    <row r="155" s="10" customFormat="1" ht="12.75"/>
    <row r="156" s="10" customFormat="1" ht="12.75"/>
    <row r="157" s="10" customFormat="1" ht="12.75"/>
    <row r="158" s="10" customFormat="1" ht="12.75"/>
    <row r="159" s="10" customFormat="1" ht="12.75"/>
    <row r="160" s="10" customFormat="1" ht="12.75"/>
    <row r="161" s="10" customFormat="1" ht="12.75"/>
    <row r="162" s="10" customFormat="1" ht="12.75"/>
    <row r="163" s="10" customFormat="1" ht="12.75"/>
    <row r="164" s="10" customFormat="1" ht="12.75"/>
    <row r="165" s="10" customFormat="1" ht="12.75"/>
    <row r="166" s="10" customFormat="1" ht="12.75"/>
    <row r="167" s="10" customFormat="1" ht="12.75"/>
    <row r="168" s="10" customFormat="1" ht="12.75"/>
    <row r="169" s="10" customFormat="1" ht="12.75"/>
    <row r="170" s="10" customFormat="1" ht="12.75"/>
    <row r="171" s="10" customFormat="1" ht="12.75"/>
    <row r="172" s="10" customFormat="1" ht="12.75"/>
    <row r="173" s="10" customFormat="1" ht="12.75"/>
    <row r="174" s="10" customFormat="1" ht="12.75"/>
    <row r="175" s="10" customFormat="1" ht="12.75"/>
    <row r="176" s="10" customFormat="1" ht="12.75"/>
    <row r="177" s="10" customFormat="1" ht="12.75"/>
    <row r="178" s="10" customFormat="1" ht="12.75"/>
    <row r="179" s="10" customFormat="1" ht="12.75"/>
    <row r="180" s="10" customFormat="1" ht="12.75"/>
    <row r="181" s="10" customFormat="1" ht="12.75"/>
    <row r="182" s="10" customFormat="1" ht="12.75"/>
    <row r="183" s="10" customFormat="1" ht="12.75"/>
    <row r="184" s="10" customFormat="1" ht="12.75"/>
    <row r="185" s="10" customFormat="1" ht="12.75"/>
    <row r="186" s="10" customFormat="1" ht="12.75"/>
    <row r="187" s="10" customFormat="1" ht="12.75"/>
    <row r="188" s="10" customFormat="1" ht="12.75"/>
    <row r="189" s="10" customFormat="1" ht="12.75"/>
    <row r="190" s="10" customFormat="1" ht="12.75"/>
    <row r="191" s="10" customFormat="1" ht="12.75"/>
    <row r="192" s="10" customFormat="1" ht="12.75"/>
    <row r="193" s="10" customFormat="1" ht="12.75"/>
    <row r="194" s="10" customFormat="1" ht="12.75"/>
    <row r="195" s="10" customFormat="1" ht="12.75"/>
    <row r="196" s="10" customFormat="1" ht="12.75"/>
    <row r="197" s="10" customFormat="1" ht="12.75"/>
    <row r="198" s="10" customFormat="1" ht="12.75"/>
    <row r="199" s="10" customFormat="1" ht="12.75"/>
    <row r="200" s="10" customFormat="1" ht="12.75"/>
    <row r="201" s="10" customFormat="1" ht="12.75"/>
    <row r="202" s="10" customFormat="1" ht="12.75"/>
    <row r="203" s="10" customFormat="1" ht="12.75"/>
    <row r="204" s="10" customFormat="1" ht="12.75"/>
    <row r="205" s="10" customFormat="1" ht="12.75"/>
    <row r="206" s="10" customFormat="1" ht="12.75"/>
    <row r="207" s="10" customFormat="1" ht="12.75"/>
    <row r="208" s="10" customFormat="1" ht="12.75"/>
    <row r="209" s="10" customFormat="1" ht="12.75"/>
    <row r="210" s="10" customFormat="1" ht="12.75"/>
    <row r="211" s="10" customFormat="1" ht="12.75"/>
    <row r="212" s="10" customFormat="1" ht="12.75"/>
    <row r="213" s="10" customFormat="1" ht="12.75"/>
    <row r="214" s="10" customFormat="1" ht="12.75"/>
    <row r="215" s="10" customFormat="1" ht="12.75"/>
    <row r="216" s="10" customFormat="1" ht="12.75"/>
    <row r="217" s="10" customFormat="1" ht="12.75"/>
    <row r="218" s="10" customFormat="1" ht="12.75"/>
    <row r="219" s="10" customFormat="1" ht="12.75"/>
    <row r="220" s="10" customFormat="1" ht="12.75"/>
    <row r="221" s="10" customFormat="1" ht="12.75"/>
    <row r="222" s="10" customFormat="1" ht="12.75"/>
    <row r="223" s="10" customFormat="1" ht="12.75"/>
    <row r="224" s="10" customFormat="1" ht="12.75"/>
    <row r="225" s="10" customFormat="1" ht="12.75"/>
    <row r="226" s="10" customFormat="1" ht="12.75"/>
    <row r="227" s="10" customFormat="1" ht="12.75"/>
    <row r="228" s="10" customFormat="1" ht="12.75"/>
    <row r="229" s="10" customFormat="1" ht="12.75"/>
    <row r="230" s="10" customFormat="1" ht="12.75"/>
    <row r="231" s="10" customFormat="1" ht="12.75"/>
    <row r="232" s="10" customFormat="1" ht="12.75"/>
    <row r="233" s="10" customFormat="1" ht="12.75"/>
    <row r="234" s="10" customFormat="1" ht="12.75"/>
    <row r="235" s="10" customFormat="1" ht="12.75"/>
    <row r="236" s="10" customFormat="1" ht="12.75"/>
    <row r="237" s="10" customFormat="1" ht="12.75"/>
    <row r="238" s="10" customFormat="1" ht="12.75"/>
    <row r="239" s="10" customFormat="1" ht="12.75"/>
    <row r="240" s="10" customFormat="1" ht="12.75"/>
    <row r="241" s="10" customFormat="1" ht="12.75"/>
    <row r="242" s="10" customFormat="1" ht="12.75"/>
    <row r="243" s="10" customFormat="1" ht="12.75"/>
    <row r="244" s="10" customFormat="1" ht="12.75"/>
    <row r="245" s="10" customFormat="1" ht="12.75"/>
    <row r="246" s="10" customFormat="1" ht="12.75"/>
    <row r="247" s="10" customFormat="1" ht="12.75"/>
    <row r="248" s="10" customFormat="1" ht="12.75"/>
    <row r="249" s="10" customFormat="1" ht="12.75"/>
    <row r="250" s="10" customFormat="1" ht="12.75"/>
    <row r="251" s="10" customFormat="1" ht="12.75"/>
    <row r="252" s="10" customFormat="1" ht="12.75"/>
    <row r="253" s="10" customFormat="1" ht="12.75"/>
    <row r="254" s="10" customFormat="1" ht="12.75"/>
    <row r="255" s="10" customFormat="1" ht="12.75"/>
    <row r="256" s="10" customFormat="1" ht="12.75"/>
    <row r="257" s="10" customFormat="1" ht="12.75"/>
    <row r="258" s="10" customFormat="1" ht="12.75"/>
    <row r="259" s="10" customFormat="1" ht="12.75"/>
    <row r="260" s="10" customFormat="1" ht="12.75"/>
    <row r="261" s="10" customFormat="1" ht="12.75"/>
    <row r="262" s="10" customFormat="1" ht="12.75"/>
    <row r="263" s="10" customFormat="1" ht="12.75"/>
    <row r="264" s="10" customFormat="1" ht="12.75"/>
    <row r="265" s="10" customFormat="1" ht="12.75"/>
    <row r="266" s="10" customFormat="1" ht="12.75"/>
    <row r="267" s="10" customFormat="1" ht="12.75"/>
    <row r="268" s="10" customFormat="1" ht="12.75"/>
    <row r="269" s="10" customFormat="1" ht="12.75"/>
    <row r="270" s="10" customFormat="1" ht="12.75"/>
    <row r="271" s="10" customFormat="1" ht="12.75"/>
    <row r="272" s="10" customFormat="1" ht="12.75"/>
    <row r="273" s="10" customFormat="1" ht="12.75"/>
    <row r="274" s="10" customFormat="1" ht="12.75"/>
    <row r="275" s="10" customFormat="1" ht="12.75"/>
    <row r="276" s="10" customFormat="1" ht="12.75"/>
    <row r="277" s="10" customFormat="1" ht="12.75"/>
    <row r="278" s="10" customFormat="1" ht="12.75"/>
    <row r="279" s="10" customFormat="1" ht="12.75"/>
    <row r="280" s="10" customFormat="1" ht="12.75"/>
    <row r="281" s="10" customFormat="1" ht="12.75"/>
    <row r="282" s="10" customFormat="1" ht="12.75"/>
    <row r="283" s="10" customFormat="1" ht="12.75"/>
    <row r="284" s="10" customFormat="1" ht="12.75"/>
    <row r="285" s="10" customFormat="1" ht="12.75"/>
    <row r="286" s="10" customFormat="1" ht="12.75"/>
    <row r="287" s="10" customFormat="1" ht="12.75"/>
    <row r="288" s="10" customFormat="1" ht="12.75"/>
    <row r="289" s="10" customFormat="1" ht="12.75"/>
    <row r="290" s="10" customFormat="1" ht="12.75"/>
    <row r="291" s="10" customFormat="1" ht="12.75"/>
    <row r="292" s="10" customFormat="1" ht="12.75"/>
    <row r="293" s="10" customFormat="1" ht="12.75"/>
    <row r="294" s="10" customFormat="1" ht="12.75"/>
    <row r="295" s="10" customFormat="1" ht="12.75"/>
    <row r="296" s="10" customFormat="1" ht="12.75"/>
    <row r="297" s="10" customFormat="1" ht="12.75"/>
    <row r="298" s="10" customFormat="1" ht="12.75"/>
    <row r="299" s="10" customFormat="1" ht="12.75"/>
    <row r="300" s="10" customFormat="1" ht="12.75"/>
    <row r="301" s="10" customFormat="1" ht="12.75"/>
    <row r="302" s="10" customFormat="1" ht="12.75"/>
    <row r="303" s="10" customFormat="1" ht="12.75"/>
    <row r="304" s="10" customFormat="1" ht="12.75"/>
    <row r="305" s="10" customFormat="1" ht="12.75"/>
    <row r="306" s="10" customFormat="1" ht="12.75"/>
    <row r="307" s="10" customFormat="1" ht="12.75"/>
    <row r="308" s="10" customFormat="1" ht="12.75"/>
    <row r="309" s="10" customFormat="1" ht="12.75"/>
    <row r="310" s="10" customFormat="1" ht="12.75"/>
    <row r="311" s="10" customFormat="1" ht="12.75"/>
    <row r="312" s="10" customFormat="1" ht="12.75"/>
    <row r="313" s="10" customFormat="1" ht="12.75"/>
    <row r="314" s="10" customFormat="1" ht="12.75"/>
    <row r="315" s="10" customFormat="1" ht="12.75"/>
    <row r="316" s="10" customFormat="1" ht="12.75"/>
    <row r="317" s="10" customFormat="1" ht="12.75"/>
    <row r="318" s="10" customFormat="1" ht="12.75"/>
    <row r="319" s="10" customFormat="1" ht="12.75"/>
    <row r="320" s="10" customFormat="1" ht="12.75"/>
    <row r="321" s="10" customFormat="1" ht="12.75"/>
    <row r="322" s="10" customFormat="1" ht="12.75"/>
    <row r="323" s="10" customFormat="1" ht="12.75"/>
    <row r="324" s="10" customFormat="1" ht="12.75"/>
    <row r="325" s="10" customFormat="1" ht="12.75"/>
    <row r="326" s="10" customFormat="1" ht="12.75"/>
    <row r="327" s="10" customFormat="1" ht="12.75"/>
    <row r="328" s="10" customFormat="1" ht="12.75"/>
    <row r="329" s="10" customFormat="1" ht="12.75"/>
    <row r="330" s="10" customFormat="1" ht="12.75"/>
    <row r="331" s="10" customFormat="1" ht="12.75"/>
    <row r="332" s="10" customFormat="1" ht="12.75"/>
    <row r="333" s="10" customFormat="1" ht="12.75"/>
    <row r="334" s="10" customFormat="1" ht="12.75"/>
    <row r="335" s="10" customFormat="1" ht="12.75"/>
    <row r="336" s="10" customFormat="1" ht="12.75"/>
    <row r="337" s="10" customFormat="1" ht="12.75"/>
    <row r="338" s="10" customFormat="1" ht="12.75"/>
    <row r="339" s="10" customFormat="1" ht="12.75"/>
    <row r="340" s="10" customFormat="1" ht="12.75"/>
    <row r="341" s="10" customFormat="1" ht="12.75"/>
    <row r="342" s="10" customFormat="1" ht="12.75"/>
    <row r="343" s="10" customFormat="1" ht="12.75"/>
    <row r="344" s="10" customFormat="1" ht="12.75"/>
    <row r="345" s="10" customFormat="1" ht="12.75"/>
    <row r="346" s="10" customFormat="1" ht="12.75"/>
    <row r="347" s="10" customFormat="1" ht="12.75"/>
    <row r="348" s="10" customFormat="1" ht="12.75"/>
    <row r="349" s="10" customFormat="1" ht="12.75"/>
    <row r="350" s="10" customFormat="1" ht="12.75"/>
    <row r="351" s="10" customFormat="1" ht="12.75"/>
    <row r="352" s="10" customFormat="1" ht="12.75"/>
    <row r="353" s="10" customFormat="1" ht="12.75"/>
    <row r="354" s="10" customFormat="1" ht="12.75"/>
    <row r="355" s="10" customFormat="1" ht="12.75"/>
    <row r="356" s="10" customFormat="1" ht="12.75"/>
    <row r="357" s="10" customFormat="1" ht="12.75"/>
    <row r="358" s="10" customFormat="1" ht="12.75"/>
    <row r="359" s="10" customFormat="1" ht="12.75"/>
    <row r="360" s="10" customFormat="1" ht="12.75"/>
    <row r="361" s="10" customFormat="1" ht="12.75"/>
    <row r="362" s="10" customFormat="1" ht="12.75"/>
    <row r="363" s="10" customFormat="1" ht="12.75"/>
    <row r="364" s="10" customFormat="1" ht="12.75"/>
    <row r="365" s="10" customFormat="1" ht="12.75"/>
    <row r="366" s="10" customFormat="1" ht="12.75"/>
    <row r="367" s="10" customFormat="1" ht="12.75"/>
    <row r="368" s="10" customFormat="1" ht="12.75"/>
    <row r="369" s="10" customFormat="1" ht="12.75"/>
    <row r="370" s="10" customFormat="1" ht="12.75"/>
    <row r="371" s="10" customFormat="1" ht="12.75"/>
    <row r="372" s="10" customFormat="1" ht="12.75"/>
    <row r="373" s="10" customFormat="1" ht="12.75"/>
    <row r="374" s="10" customFormat="1" ht="12.75"/>
    <row r="375" s="10" customFormat="1" ht="12.75"/>
    <row r="376" s="10" customFormat="1" ht="12.75"/>
    <row r="377" s="10" customFormat="1" ht="12.75"/>
  </sheetData>
  <mergeCells count="132">
    <mergeCell ref="BE27:BJ28"/>
    <mergeCell ref="BQ30:BV31"/>
    <mergeCell ref="BW30:CB31"/>
    <mergeCell ref="A31:C31"/>
    <mergeCell ref="D31:Z31"/>
    <mergeCell ref="BK27:BP28"/>
    <mergeCell ref="BQ27:BV28"/>
    <mergeCell ref="BW27:CB28"/>
    <mergeCell ref="A27:C27"/>
    <mergeCell ref="D27:Z27"/>
    <mergeCell ref="AA27:AF28"/>
    <mergeCell ref="AG27:AL28"/>
    <mergeCell ref="AM27:AR28"/>
    <mergeCell ref="A28:C28"/>
    <mergeCell ref="D28:Z28"/>
    <mergeCell ref="AS27:AX28"/>
    <mergeCell ref="AY27:BD28"/>
    <mergeCell ref="A36:CB41"/>
    <mergeCell ref="BW29:CB29"/>
    <mergeCell ref="A30:C30"/>
    <mergeCell ref="D30:Z30"/>
    <mergeCell ref="AA30:AF31"/>
    <mergeCell ref="AG30:AL31"/>
    <mergeCell ref="AM30:AR31"/>
    <mergeCell ref="AS30:AX31"/>
    <mergeCell ref="AY30:BD31"/>
    <mergeCell ref="BE30:BJ31"/>
    <mergeCell ref="BK30:BP31"/>
    <mergeCell ref="AM29:AR29"/>
    <mergeCell ref="AS29:AX29"/>
    <mergeCell ref="AY29:BD29"/>
    <mergeCell ref="BE29:BJ29"/>
    <mergeCell ref="BK29:BP29"/>
    <mergeCell ref="BQ29:BV29"/>
    <mergeCell ref="A29:C29"/>
    <mergeCell ref="D29:Z29"/>
    <mergeCell ref="AA29:AF29"/>
    <mergeCell ref="AG29:AL29"/>
    <mergeCell ref="BW24:CB25"/>
    <mergeCell ref="A25:C25"/>
    <mergeCell ref="D25:Z25"/>
    <mergeCell ref="A26:C26"/>
    <mergeCell ref="D26:Z26"/>
    <mergeCell ref="AA26:AF26"/>
    <mergeCell ref="AG26:AL26"/>
    <mergeCell ref="AM26:AR26"/>
    <mergeCell ref="AS26:AX26"/>
    <mergeCell ref="AY26:BD26"/>
    <mergeCell ref="BE26:BJ26"/>
    <mergeCell ref="BK26:BP26"/>
    <mergeCell ref="BQ26:BV26"/>
    <mergeCell ref="BW26:CB26"/>
    <mergeCell ref="A23:C23"/>
    <mergeCell ref="D23:Z23"/>
    <mergeCell ref="AA23:AF23"/>
    <mergeCell ref="AG23:AL23"/>
    <mergeCell ref="AS21:AX22"/>
    <mergeCell ref="AY21:BD22"/>
    <mergeCell ref="BE21:BJ22"/>
    <mergeCell ref="BW23:CB23"/>
    <mergeCell ref="A24:C24"/>
    <mergeCell ref="D24:Z24"/>
    <mergeCell ref="AA24:AF25"/>
    <mergeCell ref="AG24:AL25"/>
    <mergeCell ref="AM24:AR25"/>
    <mergeCell ref="AS24:AX25"/>
    <mergeCell ref="AY24:BD25"/>
    <mergeCell ref="BE24:BJ25"/>
    <mergeCell ref="BK24:BP25"/>
    <mergeCell ref="AM23:AR23"/>
    <mergeCell ref="AS23:AX23"/>
    <mergeCell ref="AY23:BD23"/>
    <mergeCell ref="BE23:BJ23"/>
    <mergeCell ref="BK23:BP23"/>
    <mergeCell ref="BQ23:BV23"/>
    <mergeCell ref="BQ24:BV25"/>
    <mergeCell ref="A20:C20"/>
    <mergeCell ref="D20:Z20"/>
    <mergeCell ref="AA20:AF20"/>
    <mergeCell ref="AG20:AL20"/>
    <mergeCell ref="AM20:AR20"/>
    <mergeCell ref="AS20:AX20"/>
    <mergeCell ref="BK21:BP22"/>
    <mergeCell ref="BQ21:BV22"/>
    <mergeCell ref="BW21:CB22"/>
    <mergeCell ref="AY20:BD20"/>
    <mergeCell ref="BE20:BJ20"/>
    <mergeCell ref="BK20:BP20"/>
    <mergeCell ref="BQ20:BV20"/>
    <mergeCell ref="BW20:CB20"/>
    <mergeCell ref="A21:C21"/>
    <mergeCell ref="D21:Z21"/>
    <mergeCell ref="AA21:AF22"/>
    <mergeCell ref="AG21:AL22"/>
    <mergeCell ref="AM21:AR22"/>
    <mergeCell ref="A22:C22"/>
    <mergeCell ref="D22:Z22"/>
    <mergeCell ref="BE18:BJ18"/>
    <mergeCell ref="BK18:BP18"/>
    <mergeCell ref="BQ18:BV18"/>
    <mergeCell ref="BW18:CB18"/>
    <mergeCell ref="A19:Z19"/>
    <mergeCell ref="AA19:AF19"/>
    <mergeCell ref="AG19:AL19"/>
    <mergeCell ref="AM19:AR19"/>
    <mergeCell ref="AS19:AX19"/>
    <mergeCell ref="AY19:BD19"/>
    <mergeCell ref="A18:Z18"/>
    <mergeCell ref="AA18:AF18"/>
    <mergeCell ref="AG18:AL18"/>
    <mergeCell ref="AM18:AR18"/>
    <mergeCell ref="AS18:AX18"/>
    <mergeCell ref="AY18:BD18"/>
    <mergeCell ref="BE19:BJ19"/>
    <mergeCell ref="BK19:BP19"/>
    <mergeCell ref="BQ19:BV19"/>
    <mergeCell ref="BW19:CB19"/>
    <mergeCell ref="A16:Z16"/>
    <mergeCell ref="AA16:AR16"/>
    <mergeCell ref="AS16:BJ16"/>
    <mergeCell ref="BK16:CB16"/>
    <mergeCell ref="A17:Z17"/>
    <mergeCell ref="AA17:AR17"/>
    <mergeCell ref="AS17:BJ17"/>
    <mergeCell ref="BK17:CB17"/>
    <mergeCell ref="A10:CB10"/>
    <mergeCell ref="A11:CB11"/>
    <mergeCell ref="A12:CB12"/>
    <mergeCell ref="A15:Z15"/>
    <mergeCell ref="AA15:AR15"/>
    <mergeCell ref="AS15:BJ15"/>
    <mergeCell ref="BK15:CB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B39"/>
  <sheetViews>
    <sheetView tabSelected="1" topLeftCell="A4" workbookViewId="0">
      <selection activeCell="DB22" sqref="DB22"/>
    </sheetView>
  </sheetViews>
  <sheetFormatPr defaultColWidth="1.140625" defaultRowHeight="15.75"/>
  <cols>
    <col min="1" max="16384" width="1.140625" style="4"/>
  </cols>
  <sheetData>
    <row r="1" spans="1:80" s="1" customFormat="1" ht="11.25">
      <c r="BJ1" s="2"/>
      <c r="CB1" s="2" t="s">
        <v>89</v>
      </c>
    </row>
    <row r="2" spans="1:80" s="1" customFormat="1" ht="11.25">
      <c r="BJ2" s="2"/>
      <c r="CB2" s="2" t="s">
        <v>1</v>
      </c>
    </row>
    <row r="3" spans="1:80" s="1" customFormat="1" ht="11.25">
      <c r="BJ3" s="2"/>
      <c r="CB3" s="2" t="s">
        <v>2</v>
      </c>
    </row>
    <row r="4" spans="1:80" s="1" customFormat="1" ht="11.25">
      <c r="BJ4" s="2"/>
      <c r="CB4" s="2" t="s">
        <v>3</v>
      </c>
    </row>
    <row r="5" spans="1:80" s="1" customFormat="1" ht="11.25">
      <c r="CB5" s="2" t="s">
        <v>4</v>
      </c>
    </row>
    <row r="6" spans="1:80" s="1" customFormat="1" ht="11.25">
      <c r="CB6" s="3" t="s">
        <v>64</v>
      </c>
    </row>
    <row r="7" spans="1:80" s="7" customFormat="1" ht="15"/>
    <row r="8" spans="1:80" s="7" customFormat="1" ht="15"/>
    <row r="9" spans="1:80" s="7" customFormat="1" ht="15"/>
    <row r="10" spans="1:80" s="9" customFormat="1" ht="16.5">
      <c r="A10" s="106" t="s">
        <v>5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</row>
    <row r="11" spans="1:80" s="9" customFormat="1" ht="16.5">
      <c r="A11" s="106" t="s">
        <v>90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</row>
    <row r="12" spans="1:80" s="7" customFormat="1" ht="15"/>
    <row r="13" spans="1:80" s="7" customFormat="1" ht="15"/>
    <row r="14" spans="1:80" s="10" customFormat="1" ht="12.75">
      <c r="A14" s="137" t="s">
        <v>67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9"/>
      <c r="AD14" s="137" t="s">
        <v>91</v>
      </c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9"/>
      <c r="BB14" s="137" t="s">
        <v>69</v>
      </c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9"/>
    </row>
    <row r="15" spans="1:80" s="10" customFormat="1" ht="12.75">
      <c r="A15" s="131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3"/>
      <c r="AD15" s="131" t="s">
        <v>92</v>
      </c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3"/>
      <c r="BB15" s="131" t="s">
        <v>72</v>
      </c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3"/>
    </row>
    <row r="16" spans="1:80" s="10" customFormat="1" ht="12.75">
      <c r="A16" s="131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3"/>
      <c r="AD16" s="137" t="s">
        <v>59</v>
      </c>
      <c r="AE16" s="138"/>
      <c r="AF16" s="138"/>
      <c r="AG16" s="138"/>
      <c r="AH16" s="138"/>
      <c r="AI16" s="138"/>
      <c r="AJ16" s="138"/>
      <c r="AK16" s="139"/>
      <c r="AL16" s="137" t="s">
        <v>75</v>
      </c>
      <c r="AM16" s="138"/>
      <c r="AN16" s="138"/>
      <c r="AO16" s="138"/>
      <c r="AP16" s="138"/>
      <c r="AQ16" s="138"/>
      <c r="AR16" s="138"/>
      <c r="AS16" s="139"/>
      <c r="AT16" s="137" t="s">
        <v>61</v>
      </c>
      <c r="AU16" s="138"/>
      <c r="AV16" s="138"/>
      <c r="AW16" s="138"/>
      <c r="AX16" s="138"/>
      <c r="AY16" s="138"/>
      <c r="AZ16" s="138"/>
      <c r="BA16" s="139"/>
      <c r="BB16" s="137" t="s">
        <v>59</v>
      </c>
      <c r="BC16" s="138"/>
      <c r="BD16" s="138"/>
      <c r="BE16" s="138"/>
      <c r="BF16" s="138"/>
      <c r="BG16" s="138"/>
      <c r="BH16" s="138"/>
      <c r="BI16" s="138"/>
      <c r="BJ16" s="139"/>
      <c r="BK16" s="137" t="s">
        <v>75</v>
      </c>
      <c r="BL16" s="138"/>
      <c r="BM16" s="138"/>
      <c r="BN16" s="138"/>
      <c r="BO16" s="138"/>
      <c r="BP16" s="138"/>
      <c r="BQ16" s="138"/>
      <c r="BR16" s="138"/>
      <c r="BS16" s="139"/>
      <c r="BT16" s="137" t="s">
        <v>61</v>
      </c>
      <c r="BU16" s="138"/>
      <c r="BV16" s="138"/>
      <c r="BW16" s="138"/>
      <c r="BX16" s="138"/>
      <c r="BY16" s="138"/>
      <c r="BZ16" s="138"/>
      <c r="CA16" s="138"/>
      <c r="CB16" s="139"/>
    </row>
    <row r="17" spans="1:80" s="10" customFormat="1" ht="12.75">
      <c r="A17" s="134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  <c r="AD17" s="134"/>
      <c r="AE17" s="135"/>
      <c r="AF17" s="135"/>
      <c r="AG17" s="135"/>
      <c r="AH17" s="135"/>
      <c r="AI17" s="135"/>
      <c r="AJ17" s="135"/>
      <c r="AK17" s="136"/>
      <c r="AL17" s="134" t="s">
        <v>76</v>
      </c>
      <c r="AM17" s="135"/>
      <c r="AN17" s="135"/>
      <c r="AO17" s="135"/>
      <c r="AP17" s="135"/>
      <c r="AQ17" s="135"/>
      <c r="AR17" s="135"/>
      <c r="AS17" s="136"/>
      <c r="AT17" s="134" t="s">
        <v>77</v>
      </c>
      <c r="AU17" s="135"/>
      <c r="AV17" s="135"/>
      <c r="AW17" s="135"/>
      <c r="AX17" s="135"/>
      <c r="AY17" s="135"/>
      <c r="AZ17" s="135"/>
      <c r="BA17" s="136"/>
      <c r="BB17" s="134"/>
      <c r="BC17" s="135"/>
      <c r="BD17" s="135"/>
      <c r="BE17" s="135"/>
      <c r="BF17" s="135"/>
      <c r="BG17" s="135"/>
      <c r="BH17" s="135"/>
      <c r="BI17" s="135"/>
      <c r="BJ17" s="136"/>
      <c r="BK17" s="134" t="s">
        <v>76</v>
      </c>
      <c r="BL17" s="135"/>
      <c r="BM17" s="135"/>
      <c r="BN17" s="135"/>
      <c r="BO17" s="135"/>
      <c r="BP17" s="135"/>
      <c r="BQ17" s="135"/>
      <c r="BR17" s="135"/>
      <c r="BS17" s="136"/>
      <c r="BT17" s="134" t="s">
        <v>77</v>
      </c>
      <c r="BU17" s="135"/>
      <c r="BV17" s="135"/>
      <c r="BW17" s="135"/>
      <c r="BX17" s="135"/>
      <c r="BY17" s="135"/>
      <c r="BZ17" s="135"/>
      <c r="CA17" s="135"/>
      <c r="CB17" s="136"/>
    </row>
    <row r="18" spans="1:80" s="10" customFormat="1" ht="18" customHeight="1">
      <c r="A18" s="137" t="s">
        <v>18</v>
      </c>
      <c r="B18" s="138"/>
      <c r="C18" s="138"/>
      <c r="D18" s="140" t="s">
        <v>78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54">
        <v>26</v>
      </c>
      <c r="AE18" s="154"/>
      <c r="AF18" s="154"/>
      <c r="AG18" s="154"/>
      <c r="AH18" s="154"/>
      <c r="AI18" s="154"/>
      <c r="AJ18" s="154"/>
      <c r="AK18" s="154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4">
        <v>62</v>
      </c>
      <c r="BC18" s="154"/>
      <c r="BD18" s="154"/>
      <c r="BE18" s="154"/>
      <c r="BF18" s="154"/>
      <c r="BG18" s="154"/>
      <c r="BH18" s="154"/>
      <c r="BI18" s="154"/>
      <c r="BJ18" s="154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5"/>
    </row>
    <row r="19" spans="1:80" s="10" customFormat="1" ht="12.75">
      <c r="A19" s="131"/>
      <c r="B19" s="132"/>
      <c r="C19" s="132"/>
      <c r="D19" s="146" t="s">
        <v>79</v>
      </c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52">
        <v>2</v>
      </c>
      <c r="AE19" s="152"/>
      <c r="AF19" s="152"/>
      <c r="AG19" s="152"/>
      <c r="AH19" s="152"/>
      <c r="AI19" s="152"/>
      <c r="AJ19" s="152"/>
      <c r="AK19" s="152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2">
        <v>3</v>
      </c>
      <c r="BC19" s="152"/>
      <c r="BD19" s="152"/>
      <c r="BE19" s="152"/>
      <c r="BF19" s="152"/>
      <c r="BG19" s="152"/>
      <c r="BH19" s="152"/>
      <c r="BI19" s="152"/>
      <c r="BJ19" s="152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  <c r="BZ19" s="143"/>
      <c r="CA19" s="143"/>
      <c r="CB19" s="144"/>
    </row>
    <row r="20" spans="1:80" s="10" customFormat="1" ht="12.75">
      <c r="A20" s="131"/>
      <c r="B20" s="132"/>
      <c r="C20" s="132"/>
      <c r="D20" s="146" t="s">
        <v>80</v>
      </c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52"/>
      <c r="AE20" s="152"/>
      <c r="AF20" s="152"/>
      <c r="AG20" s="152"/>
      <c r="AH20" s="152"/>
      <c r="AI20" s="152"/>
      <c r="AJ20" s="152"/>
      <c r="AK20" s="152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2"/>
      <c r="BC20" s="152"/>
      <c r="BD20" s="152"/>
      <c r="BE20" s="152"/>
      <c r="BF20" s="152"/>
      <c r="BG20" s="152"/>
      <c r="BH20" s="152"/>
      <c r="BI20" s="152"/>
      <c r="BJ20" s="152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  <c r="BZ20" s="143"/>
      <c r="CA20" s="143"/>
      <c r="CB20" s="144"/>
    </row>
    <row r="21" spans="1:80" s="10" customFormat="1" ht="18" customHeight="1">
      <c r="A21" s="131" t="s">
        <v>21</v>
      </c>
      <c r="B21" s="132"/>
      <c r="C21" s="132"/>
      <c r="D21" s="146" t="s">
        <v>81</v>
      </c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52">
        <v>17</v>
      </c>
      <c r="AE21" s="152"/>
      <c r="AF21" s="152"/>
      <c r="AG21" s="152"/>
      <c r="AH21" s="152"/>
      <c r="AI21" s="152"/>
      <c r="AJ21" s="152"/>
      <c r="AK21" s="152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2">
        <v>1525</v>
      </c>
      <c r="BC21" s="152"/>
      <c r="BD21" s="152"/>
      <c r="BE21" s="152"/>
      <c r="BF21" s="152"/>
      <c r="BG21" s="152"/>
      <c r="BH21" s="152"/>
      <c r="BI21" s="152"/>
      <c r="BJ21" s="152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  <c r="BZ21" s="143"/>
      <c r="CA21" s="143"/>
      <c r="CB21" s="144"/>
    </row>
    <row r="22" spans="1:80" s="10" customFormat="1" ht="12.75">
      <c r="A22" s="131"/>
      <c r="B22" s="132"/>
      <c r="C22" s="132"/>
      <c r="D22" s="146" t="s">
        <v>79</v>
      </c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52">
        <v>0</v>
      </c>
      <c r="AE22" s="152"/>
      <c r="AF22" s="152"/>
      <c r="AG22" s="152"/>
      <c r="AH22" s="152"/>
      <c r="AI22" s="152"/>
      <c r="AJ22" s="152"/>
      <c r="AK22" s="152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2">
        <v>0</v>
      </c>
      <c r="BC22" s="152"/>
      <c r="BD22" s="152"/>
      <c r="BE22" s="152"/>
      <c r="BF22" s="152"/>
      <c r="BG22" s="152"/>
      <c r="BH22" s="152"/>
      <c r="BI22" s="152"/>
      <c r="BJ22" s="152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4"/>
    </row>
    <row r="23" spans="1:80" s="10" customFormat="1" ht="12.75">
      <c r="A23" s="131"/>
      <c r="B23" s="132"/>
      <c r="C23" s="132"/>
      <c r="D23" s="146" t="s">
        <v>82</v>
      </c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52"/>
      <c r="AE23" s="152"/>
      <c r="AF23" s="152"/>
      <c r="AG23" s="152"/>
      <c r="AH23" s="152"/>
      <c r="AI23" s="152"/>
      <c r="AJ23" s="152"/>
      <c r="AK23" s="152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2"/>
      <c r="BC23" s="152"/>
      <c r="BD23" s="152"/>
      <c r="BE23" s="152"/>
      <c r="BF23" s="152"/>
      <c r="BG23" s="152"/>
      <c r="BH23" s="152"/>
      <c r="BI23" s="152"/>
      <c r="BJ23" s="152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  <c r="BZ23" s="143"/>
      <c r="CA23" s="143"/>
      <c r="CB23" s="144"/>
    </row>
    <row r="24" spans="1:80" s="10" customFormat="1" ht="18" customHeight="1">
      <c r="A24" s="131" t="s">
        <v>26</v>
      </c>
      <c r="B24" s="132"/>
      <c r="C24" s="132"/>
      <c r="D24" s="146" t="s">
        <v>83</v>
      </c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32"/>
      <c r="AE24" s="132"/>
      <c r="AF24" s="132"/>
      <c r="AG24" s="132"/>
      <c r="AH24" s="132"/>
      <c r="AI24" s="132"/>
      <c r="AJ24" s="132"/>
      <c r="AK24" s="132"/>
      <c r="AL24" s="143"/>
      <c r="AM24" s="143"/>
      <c r="AN24" s="143"/>
      <c r="AO24" s="143"/>
      <c r="AP24" s="143"/>
      <c r="AQ24" s="143"/>
      <c r="AR24" s="143"/>
      <c r="AS24" s="143"/>
      <c r="AT24" s="143"/>
      <c r="AU24" s="143"/>
      <c r="AV24" s="143"/>
      <c r="AW24" s="143"/>
      <c r="AX24" s="143"/>
      <c r="AY24" s="143"/>
      <c r="AZ24" s="143"/>
      <c r="BA24" s="143"/>
      <c r="BB24" s="132"/>
      <c r="BC24" s="132"/>
      <c r="BD24" s="132"/>
      <c r="BE24" s="132"/>
      <c r="BF24" s="132"/>
      <c r="BG24" s="132"/>
      <c r="BH24" s="132"/>
      <c r="BI24" s="132"/>
      <c r="BJ24" s="132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43"/>
      <c r="BX24" s="143"/>
      <c r="BY24" s="143"/>
      <c r="BZ24" s="143"/>
      <c r="CA24" s="143"/>
      <c r="CB24" s="144"/>
    </row>
    <row r="25" spans="1:80" s="10" customFormat="1" ht="12.75">
      <c r="A25" s="131"/>
      <c r="B25" s="132"/>
      <c r="C25" s="132"/>
      <c r="D25" s="148" t="s">
        <v>79</v>
      </c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32">
        <v>0</v>
      </c>
      <c r="AE25" s="132"/>
      <c r="AF25" s="132"/>
      <c r="AG25" s="132"/>
      <c r="AH25" s="132"/>
      <c r="AI25" s="132"/>
      <c r="AJ25" s="132"/>
      <c r="AK25" s="132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32">
        <v>0</v>
      </c>
      <c r="BC25" s="132"/>
      <c r="BD25" s="132"/>
      <c r="BE25" s="132"/>
      <c r="BF25" s="132"/>
      <c r="BG25" s="132"/>
      <c r="BH25" s="132"/>
      <c r="BI25" s="132"/>
      <c r="BJ25" s="132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4"/>
    </row>
    <row r="26" spans="1:80" s="10" customFormat="1" ht="12.75">
      <c r="A26" s="131"/>
      <c r="B26" s="132"/>
      <c r="C26" s="132"/>
      <c r="D26" s="146" t="s">
        <v>84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32"/>
      <c r="AE26" s="132"/>
      <c r="AF26" s="132"/>
      <c r="AG26" s="132"/>
      <c r="AH26" s="132"/>
      <c r="AI26" s="132"/>
      <c r="AJ26" s="132"/>
      <c r="AK26" s="132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32"/>
      <c r="BC26" s="132"/>
      <c r="BD26" s="132"/>
      <c r="BE26" s="132"/>
      <c r="BF26" s="132"/>
      <c r="BG26" s="132"/>
      <c r="BH26" s="132"/>
      <c r="BI26" s="132"/>
      <c r="BJ26" s="132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4"/>
    </row>
    <row r="27" spans="1:80" s="10" customFormat="1" ht="18" customHeight="1">
      <c r="A27" s="131" t="s">
        <v>85</v>
      </c>
      <c r="B27" s="132"/>
      <c r="C27" s="132"/>
      <c r="D27" s="146" t="s">
        <v>86</v>
      </c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32">
        <v>0</v>
      </c>
      <c r="AE27" s="132"/>
      <c r="AF27" s="132"/>
      <c r="AG27" s="132"/>
      <c r="AH27" s="132"/>
      <c r="AI27" s="132"/>
      <c r="AJ27" s="132"/>
      <c r="AK27" s="132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32">
        <v>0</v>
      </c>
      <c r="BC27" s="132"/>
      <c r="BD27" s="132"/>
      <c r="BE27" s="132"/>
      <c r="BF27" s="132"/>
      <c r="BG27" s="132"/>
      <c r="BH27" s="132"/>
      <c r="BI27" s="132"/>
      <c r="BJ27" s="132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43"/>
      <c r="BX27" s="143"/>
      <c r="BY27" s="143"/>
      <c r="BZ27" s="143"/>
      <c r="CA27" s="143"/>
      <c r="CB27" s="144"/>
    </row>
    <row r="28" spans="1:80" s="10" customFormat="1" ht="12.75">
      <c r="A28" s="131"/>
      <c r="B28" s="132"/>
      <c r="C28" s="132"/>
      <c r="D28" s="148" t="s">
        <v>79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32">
        <v>0</v>
      </c>
      <c r="AE28" s="132"/>
      <c r="AF28" s="132"/>
      <c r="AG28" s="132"/>
      <c r="AH28" s="132"/>
      <c r="AI28" s="132"/>
      <c r="AJ28" s="132"/>
      <c r="AK28" s="132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32">
        <v>0</v>
      </c>
      <c r="BC28" s="132"/>
      <c r="BD28" s="132"/>
      <c r="BE28" s="132"/>
      <c r="BF28" s="132"/>
      <c r="BG28" s="132"/>
      <c r="BH28" s="132"/>
      <c r="BI28" s="132"/>
      <c r="BJ28" s="132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4"/>
    </row>
    <row r="29" spans="1:80" s="10" customFormat="1" ht="12.75">
      <c r="A29" s="134"/>
      <c r="B29" s="135"/>
      <c r="C29" s="135"/>
      <c r="D29" s="151" t="s">
        <v>84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35"/>
      <c r="AE29" s="135"/>
      <c r="AF29" s="135"/>
      <c r="AG29" s="135"/>
      <c r="AH29" s="135"/>
      <c r="AI29" s="135"/>
      <c r="AJ29" s="135"/>
      <c r="AK29" s="135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35"/>
      <c r="BC29" s="135"/>
      <c r="BD29" s="135"/>
      <c r="BE29" s="135"/>
      <c r="BF29" s="135"/>
      <c r="BG29" s="135"/>
      <c r="BH29" s="135"/>
      <c r="BI29" s="135"/>
      <c r="BJ29" s="135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49"/>
      <c r="BY29" s="149"/>
      <c r="BZ29" s="149"/>
      <c r="CA29" s="149"/>
      <c r="CB29" s="150"/>
    </row>
    <row r="30" spans="1:80" s="10" customFormat="1" ht="12.75"/>
    <row r="31" spans="1:80" s="10" customFormat="1" ht="12.75"/>
    <row r="32" spans="1:80" s="10" customFormat="1" ht="12.7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80" s="1" customFormat="1" ht="11.25">
      <c r="A33" s="1" t="s">
        <v>87</v>
      </c>
    </row>
    <row r="34" spans="1:80" s="1" customFormat="1" ht="11.25" customHeight="1">
      <c r="A34" s="147" t="s">
        <v>88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</row>
    <row r="35" spans="1:80" s="1" customFormat="1" ht="11.25">
      <c r="A35" s="147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</row>
    <row r="36" spans="1:80" s="1" customFormat="1" ht="11.2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</row>
    <row r="37" spans="1:80" s="1" customFormat="1" ht="11.2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</row>
    <row r="38" spans="1:80" s="1" customFormat="1" ht="11.25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</row>
    <row r="39" spans="1:80" s="12" customFormat="1" ht="12.75">
      <c r="A39" s="147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</row>
  </sheetData>
  <mergeCells count="95">
    <mergeCell ref="A34:CB39"/>
    <mergeCell ref="BK27:BS27"/>
    <mergeCell ref="BT27:CB27"/>
    <mergeCell ref="A28:C28"/>
    <mergeCell ref="D28:AC28"/>
    <mergeCell ref="AD28:AK29"/>
    <mergeCell ref="AL28:AS29"/>
    <mergeCell ref="AT28:BA29"/>
    <mergeCell ref="BB28:BJ29"/>
    <mergeCell ref="AL27:AS27"/>
    <mergeCell ref="BK28:BS29"/>
    <mergeCell ref="BT28:CB29"/>
    <mergeCell ref="A29:C29"/>
    <mergeCell ref="D29:AC29"/>
    <mergeCell ref="A27:C27"/>
    <mergeCell ref="D27:AC27"/>
    <mergeCell ref="AD27:AK27"/>
    <mergeCell ref="AT27:BA27"/>
    <mergeCell ref="BB27:BJ27"/>
    <mergeCell ref="BB24:BJ24"/>
    <mergeCell ref="BK24:BS24"/>
    <mergeCell ref="BT24:CB24"/>
    <mergeCell ref="A25:C25"/>
    <mergeCell ref="D25:AC25"/>
    <mergeCell ref="AD25:AK26"/>
    <mergeCell ref="AL25:AS26"/>
    <mergeCell ref="AT25:BA26"/>
    <mergeCell ref="BB25:BJ26"/>
    <mergeCell ref="BK25:BS26"/>
    <mergeCell ref="BT25:CB26"/>
    <mergeCell ref="A26:C26"/>
    <mergeCell ref="D26:AC26"/>
    <mergeCell ref="A24:C24"/>
    <mergeCell ref="D24:AC24"/>
    <mergeCell ref="AD24:AK24"/>
    <mergeCell ref="AL24:AS24"/>
    <mergeCell ref="AT24:BA24"/>
    <mergeCell ref="AT21:BA21"/>
    <mergeCell ref="BB21:BJ21"/>
    <mergeCell ref="BK21:BS21"/>
    <mergeCell ref="BT21:CB21"/>
    <mergeCell ref="A22:C22"/>
    <mergeCell ref="D22:AC22"/>
    <mergeCell ref="AD22:AK23"/>
    <mergeCell ref="AL22:AS23"/>
    <mergeCell ref="AT22:BA23"/>
    <mergeCell ref="BB22:BJ23"/>
    <mergeCell ref="AL21:AS21"/>
    <mergeCell ref="BK22:BS23"/>
    <mergeCell ref="BT22:CB23"/>
    <mergeCell ref="A23:C23"/>
    <mergeCell ref="D23:AC23"/>
    <mergeCell ref="A20:C20"/>
    <mergeCell ref="D20:AC20"/>
    <mergeCell ref="A21:C21"/>
    <mergeCell ref="D21:AC21"/>
    <mergeCell ref="AD21:AK21"/>
    <mergeCell ref="BK18:BS18"/>
    <mergeCell ref="BT18:CB18"/>
    <mergeCell ref="A19:C19"/>
    <mergeCell ref="D19:AC19"/>
    <mergeCell ref="AD19:AK20"/>
    <mergeCell ref="AL19:AS20"/>
    <mergeCell ref="AT19:BA20"/>
    <mergeCell ref="BB19:BJ20"/>
    <mergeCell ref="BK19:BS20"/>
    <mergeCell ref="BT19:CB20"/>
    <mergeCell ref="A18:C18"/>
    <mergeCell ref="D18:AC18"/>
    <mergeCell ref="AD18:AK18"/>
    <mergeCell ref="AL18:AS18"/>
    <mergeCell ref="AT18:BA18"/>
    <mergeCell ref="BB18:BJ18"/>
    <mergeCell ref="BT16:CB16"/>
    <mergeCell ref="A17:AC17"/>
    <mergeCell ref="AD17:AK17"/>
    <mergeCell ref="AL17:AS17"/>
    <mergeCell ref="AT17:BA17"/>
    <mergeCell ref="BB17:BJ17"/>
    <mergeCell ref="BK17:BS17"/>
    <mergeCell ref="BT17:CB17"/>
    <mergeCell ref="A16:AC16"/>
    <mergeCell ref="AD16:AK16"/>
    <mergeCell ref="AL16:AS16"/>
    <mergeCell ref="AT16:BA16"/>
    <mergeCell ref="BB16:BJ16"/>
    <mergeCell ref="BK16:BS16"/>
    <mergeCell ref="A15:AC15"/>
    <mergeCell ref="AD15:BA15"/>
    <mergeCell ref="BB15:CB15"/>
    <mergeCell ref="A10:CB10"/>
    <mergeCell ref="A11:CB11"/>
    <mergeCell ref="A14:AC14"/>
    <mergeCell ref="AD14:BA14"/>
    <mergeCell ref="BB14:C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28 (а) до 15кВт</vt:lpstr>
      <vt:lpstr>28 (а) до 150кВт</vt:lpstr>
      <vt:lpstr>23г.</vt:lpstr>
      <vt:lpstr>28в</vt:lpstr>
      <vt:lpstr>28г</vt:lpstr>
      <vt:lpstr>28д</vt:lpstr>
      <vt:lpstr>28е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2024-10-10T08:17:06Z</dcterms:modified>
</cp:coreProperties>
</file>